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cuestas\Encuestas - Domingos\"/>
    </mc:Choice>
  </mc:AlternateContent>
  <xr:revisionPtr revIDLastSave="0" documentId="13_ncr:1_{5AE26987-F68E-42F7-8968-4CBE1AD14EFF}" xr6:coauthVersionLast="47" xr6:coauthVersionMax="47" xr10:uidLastSave="{00000000-0000-0000-0000-000000000000}"/>
  <bookViews>
    <workbookView xWindow="-28920" yWindow="-120" windowWidth="29040" windowHeight="17520" tabRatio="790" firstSheet="1" activeTab="1" xr2:uid="{00000000-000D-0000-FFFF-FFFF00000000}"/>
  </bookViews>
  <sheets>
    <sheet name="Sheet3" sheetId="23" state="hidden" r:id="rId1"/>
    <sheet name="PUERTO RICO ENERGY" sheetId="13" r:id="rId2"/>
    <sheet name="SS List" sheetId="25" state="hidden" r:id="rId3"/>
    <sheet name="Pivot_Table_R" sheetId="20" state="hidden" r:id="rId4"/>
    <sheet name="Sheet2" sheetId="24" state="hidden" r:id="rId5"/>
    <sheet name="Sheet1" sheetId="17" state="hidden" r:id="rId6"/>
  </sheets>
  <definedNames>
    <definedName name="_xlnm._FilterDatabase" localSheetId="1" hidden="1">'PUERTO RICO ENERGY'!#REF!</definedName>
    <definedName name="_xlnm._FilterDatabase" localSheetId="2" hidden="1">'SS List'!$A$1:$B$279</definedName>
    <definedName name="_xlnm.Print_Area" localSheetId="1">Table1[[#All],[CODE2]:[ADDRESS]]</definedName>
    <definedName name="_xlnm.Print_Area" localSheetId="2">'SS List'!$A$1:$G$278</definedName>
  </definedNames>
  <calcPr calcId="191029"/>
  <pivotCaches>
    <pivotCache cacheId="4" r:id="rId7"/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9" i="25" l="1"/>
  <c r="C23" i="20"/>
  <c r="C15" i="20"/>
  <c r="C31" i="20"/>
  <c r="E15" i="20" l="1"/>
  <c r="E23" i="20"/>
  <c r="E31" i="20"/>
  <c r="C35" i="20"/>
  <c r="C19" i="20"/>
  <c r="C27" i="20"/>
  <c r="E35" i="20" l="1"/>
  <c r="E19" i="20"/>
  <c r="E27" i="20"/>
  <c r="C30" i="20"/>
  <c r="C12" i="20"/>
  <c r="C16" i="20"/>
  <c r="C33" i="20"/>
  <c r="C24" i="20"/>
  <c r="C18" i="20"/>
  <c r="C29" i="20"/>
  <c r="C26" i="20"/>
  <c r="C14" i="20"/>
  <c r="C34" i="20"/>
  <c r="C20" i="20"/>
  <c r="C28" i="20"/>
  <c r="C21" i="20"/>
  <c r="C25" i="20"/>
  <c r="C32" i="20"/>
  <c r="C13" i="20"/>
  <c r="C17" i="20"/>
  <c r="C22" i="20"/>
  <c r="E12" i="20" l="1"/>
  <c r="E22" i="20"/>
  <c r="E30" i="20"/>
  <c r="E32" i="20"/>
  <c r="E21" i="20"/>
  <c r="E13" i="20"/>
  <c r="E17" i="20"/>
  <c r="E33" i="20"/>
  <c r="E20" i="20"/>
  <c r="E28" i="20"/>
  <c r="E26" i="20"/>
  <c r="E16" i="20"/>
  <c r="E25" i="20"/>
  <c r="E18" i="20"/>
  <c r="E24" i="20"/>
  <c r="E29" i="20"/>
  <c r="E34" i="20"/>
  <c r="E14" i="20"/>
  <c r="F35" i="20" l="1"/>
  <c r="F27" i="20"/>
  <c r="F1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rolando aponte</author>
  </authors>
  <commentList>
    <comment ref="G28" authorId="0" shapeId="0" xr:uid="{42F8DD19-F71C-4E24-97C1-2334BB51171D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Total&gt;Toral (7/2020)
Toral&gt;Shell (11/2022)</t>
        </r>
      </text>
    </comment>
    <comment ref="G53" authorId="0" shapeId="0" xr:uid="{B0E4AABA-F144-402A-A726-5687AB323CFF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UTF&gt;CLARKS (7/2019)
CLARK&gt;IND (3/2023)</t>
        </r>
      </text>
    </comment>
    <comment ref="G136" authorId="0" shapeId="0" xr:uid="{4E2A63E1-AFB5-4D97-A8DC-420419D149FA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Sigue operando como Shell, migra a Toral</t>
        </r>
      </text>
    </comment>
    <comment ref="G143" authorId="0" shapeId="0" xr:uid="{CDFDAE34-F7E5-480E-BCCA-E2D0A0CD812D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Shell&gt;Toral (7/2020)
Toral&gt;Shell (12/2022)</t>
        </r>
      </text>
    </comment>
    <comment ref="G166" authorId="0" shapeId="0" xr:uid="{B36AFF47-BB31-47DB-A165-80BDF8A4FDD5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Se queda como Shell, migra a Toral</t>
        </r>
      </text>
    </comment>
    <comment ref="H192" authorId="0" shapeId="0" xr:uid="{0CE1251F-AE52-4F81-8CAF-84A7A11E9835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Convertida de Puma a Texaco en Agosto 2020, luego de Texaco a Shell en Marzo 2024</t>
        </r>
      </text>
    </comment>
    <comment ref="G231" authorId="0" shapeId="0" xr:uid="{FB485B2B-04A0-4FF0-ACD9-9636861E169E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Anteriormente Independiente
</t>
        </r>
      </text>
    </comment>
    <comment ref="G258" authorId="0" shapeId="0" xr:uid="{4A0C81EC-57EB-41AD-A6D0-096D932A2603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Re-apertura Feb 2022. Operaba bajo Sol y migro a Toral en 2/2023</t>
        </r>
      </text>
    </comment>
    <comment ref="G420" authorId="0" shapeId="0" xr:uid="{EF8E8E03-4676-49A2-83F7-50106EEE2C37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Puma&gt;Shell (7/2021) y Shell a Mobil (Nov.2022)</t>
        </r>
      </text>
    </comment>
    <comment ref="G493" authorId="0" shapeId="0" xr:uid="{CBA64C96-6118-4B96-B98F-BFEA0BD1CF4F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Propiedad Adquirida por Toral</t>
        </r>
      </text>
    </comment>
    <comment ref="G510" authorId="0" shapeId="0" xr:uid="{6D419C85-B10D-44D3-8BBA-ECC02C933E18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ECOMAXX&gt;CLARK
CLARK&gt;SHELL</t>
        </r>
      </text>
    </comment>
    <comment ref="G652" authorId="0" shapeId="0" xr:uid="{AFFF1D68-01B9-4742-BA86-716C7BF6FCBD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Antes Ind y cerrada x mucho tiempo, re-abre como Ecomaxx en Nov.2021
</t>
        </r>
      </text>
    </comment>
    <comment ref="G721" authorId="0" shapeId="0" xr:uid="{34E90F38-4638-4541-8AE3-F83C2D839FFF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de Gulf a Shell/Toral</t>
        </r>
      </text>
    </comment>
    <comment ref="G730" authorId="0" shapeId="0" xr:uid="{C2AC2631-FA6F-4F1D-AC70-2AC7E594A680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PUMA&gt;ANYTIME
ANYTIME&gt;VP RACING</t>
        </r>
      </text>
    </comment>
    <comment ref="G733" authorId="0" shapeId="0" xr:uid="{300684FA-D90B-44F4-A6C0-465913874BBD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SHELL&gt;TORAL</t>
        </r>
      </text>
    </comment>
    <comment ref="G744" authorId="0" shapeId="0" xr:uid="{1D7BF745-FF68-42C4-B36A-BC49CF81417D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PUMA&gt;IND 
IND &gt; SHELL (11/2023)</t>
        </r>
      </text>
    </comment>
    <comment ref="G776" authorId="0" shapeId="0" xr:uid="{0BD438EA-C176-4A4B-96D7-2E97F0A0EB18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POR MUCHO TIEMPO CERRADA, RE-ABRE COMO TORAL</t>
        </r>
      </text>
    </comment>
    <comment ref="G841" authorId="0" shapeId="0" xr:uid="{383BAF01-A0DC-461A-B3E7-F83719E86B76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INICIALMENTE TOTAL, LUEGO INDEPENDIENTE, LUEGO REMODELADA Y CONVERTIDA A GULF</t>
        </r>
      </text>
    </comment>
    <comment ref="G899" authorId="0" shapeId="0" xr:uid="{57AC90E4-3669-4DFD-BDCE-C3EC22448715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Se queda como Shell, migra de Sol a Toral</t>
        </r>
      </text>
    </comment>
    <comment ref="G904" authorId="0" shapeId="0" xr:uid="{9C9EE816-43AA-4A70-AF07-7A5DA325CE22}">
      <text>
        <r>
          <rPr>
            <b/>
            <sz val="9"/>
            <color indexed="81"/>
            <rFont val="Tahoma"/>
            <family val="2"/>
          </rPr>
          <t>rolando aponte:</t>
        </r>
        <r>
          <rPr>
            <sz val="9"/>
            <color indexed="81"/>
            <rFont val="Tahoma"/>
            <family val="2"/>
          </rPr>
          <t xml:space="preserve">
Ground-up rebuild. Contract with Sol expired, probable change to Shell/Toral or other wholesaler</t>
        </r>
      </text>
    </comment>
  </commentList>
</comments>
</file>

<file path=xl/sharedStrings.xml><?xml version="1.0" encoding="utf-8"?>
<sst xmlns="http://schemas.openxmlformats.org/spreadsheetml/2006/main" count="8656" uniqueCount="2198">
  <si>
    <t>PR 2</t>
  </si>
  <si>
    <t>PR 416</t>
  </si>
  <si>
    <t>VRI S/S</t>
  </si>
  <si>
    <t>PIT STOP</t>
  </si>
  <si>
    <t>PR 178</t>
  </si>
  <si>
    <t>PR 140</t>
  </si>
  <si>
    <t>PR 1</t>
  </si>
  <si>
    <t>PR 189</t>
  </si>
  <si>
    <t>PR 142</t>
  </si>
  <si>
    <t>PR 2, Km. 156.3</t>
  </si>
  <si>
    <t>ESR S/S</t>
  </si>
  <si>
    <t>PR 2, Km. 112.5</t>
  </si>
  <si>
    <t>PR 116</t>
  </si>
  <si>
    <t>PR 111</t>
  </si>
  <si>
    <t>SVS GAS STATION</t>
  </si>
  <si>
    <t>Ponce</t>
  </si>
  <si>
    <t>PR 3, 28.3</t>
  </si>
  <si>
    <t>PR 125</t>
  </si>
  <si>
    <t>PR 153</t>
  </si>
  <si>
    <t>PR 8860</t>
  </si>
  <si>
    <t>PR 181</t>
  </si>
  <si>
    <t>PR 901, Km. 0.5</t>
  </si>
  <si>
    <t>GULF</t>
  </si>
  <si>
    <t>IND</t>
  </si>
  <si>
    <t>AC S/S</t>
  </si>
  <si>
    <t>TSSL S/S</t>
  </si>
  <si>
    <t>CALLE MUNOZ RIVERA, ESQ BARCELO</t>
  </si>
  <si>
    <t>CARR. 110, KM. 4.4</t>
  </si>
  <si>
    <t>CARR. 2, KM. 129.3</t>
  </si>
  <si>
    <t>EVOLUTION</t>
  </si>
  <si>
    <t>PUMA</t>
  </si>
  <si>
    <t>MYKAZOR</t>
  </si>
  <si>
    <t>PR 185, K. 0.9</t>
  </si>
  <si>
    <t>JORGE LOPEZ DE LLOVIO</t>
  </si>
  <si>
    <t>AVE. BARBOSA NO 99</t>
  </si>
  <si>
    <t>ANDRÉS HERNÁNDEZ</t>
  </si>
  <si>
    <t>TOTAL</t>
  </si>
  <si>
    <t>CARRETERA 111 KM 4.5  BO. PUEBLO MO</t>
  </si>
  <si>
    <t>PR 114, Km. 13.8</t>
  </si>
  <si>
    <t>CARR 653 KM 2.1, BARRIO HATO ABAJO</t>
  </si>
  <si>
    <t>CARR. # 185 KM. 4.5 BO. CAMPO RICO</t>
  </si>
  <si>
    <t xml:space="preserve">CARR. #172, KM 13.7 </t>
  </si>
  <si>
    <t>CARR. # 185 KM 12.0 BO CEDRO</t>
  </si>
  <si>
    <t>TM</t>
  </si>
  <si>
    <t>MUNICIPIO</t>
  </si>
  <si>
    <t>PR 176</t>
  </si>
  <si>
    <t>Premium</t>
  </si>
  <si>
    <t>Diesel</t>
  </si>
  <si>
    <t>Este</t>
  </si>
  <si>
    <t>Este-Central</t>
  </si>
  <si>
    <t>Suroeste</t>
  </si>
  <si>
    <t>Noroeste</t>
  </si>
  <si>
    <t>Sureste</t>
  </si>
  <si>
    <t>Central</t>
  </si>
  <si>
    <t>Sur-Sureste</t>
  </si>
  <si>
    <t>Norte</t>
  </si>
  <si>
    <t>Metro</t>
  </si>
  <si>
    <t>Norte-Central</t>
  </si>
  <si>
    <t>CASIO</t>
  </si>
  <si>
    <t xml:space="preserve"> </t>
  </si>
  <si>
    <t>REGION</t>
  </si>
  <si>
    <t>FILTROS</t>
  </si>
  <si>
    <t>DEALER MARGIN</t>
  </si>
  <si>
    <t>SPREAD (PREM - REG)</t>
  </si>
  <si>
    <r>
      <t xml:space="preserve"> FLAG DECIMAL </t>
    </r>
    <r>
      <rPr>
        <sz val="14"/>
        <color theme="1"/>
        <rFont val="Calibri"/>
        <family val="2"/>
      </rPr>
      <t xml:space="preserve">≠ </t>
    </r>
    <r>
      <rPr>
        <sz val="11"/>
        <color theme="1"/>
        <rFont val="Calibri"/>
        <family val="2"/>
      </rPr>
      <t>0.7</t>
    </r>
  </si>
  <si>
    <t>REG &gt; PREMIUM</t>
  </si>
  <si>
    <t>FLAG IF REG &gt; PREM</t>
  </si>
  <si>
    <t>LOW (-1.0 CPG)      HIGH (10.0 CPG)</t>
  </si>
  <si>
    <t>TOLERANCIA:  &lt; 6 CPG</t>
  </si>
  <si>
    <t>DECIMALES</t>
  </si>
  <si>
    <t>COMAS</t>
  </si>
  <si>
    <t xml:space="preserve"> FLAG COMAS (,)</t>
  </si>
  <si>
    <t>OTRAS MEDIDAS QC</t>
  </si>
  <si>
    <t>●</t>
  </si>
  <si>
    <t>REVISION ALINEAMIENTO ESTRUCTURA PLANILLA ENCUESTADOR Y PLANILLA</t>
  </si>
  <si>
    <t>RECIPIENTE EN CADA DESCARGA</t>
  </si>
  <si>
    <t>AUDITORIAS DE CAMPO (ACOPIO PARALELO DE DATOS) - 1 REGION SEMANAL</t>
  </si>
  <si>
    <t>- VALIDAR INTEGRIDAD DE INFORMACION</t>
  </si>
  <si>
    <t>- VERIFICAR STATUS ESTACIONES CERRADAS</t>
  </si>
  <si>
    <t>AMPLIACION VENTANA DE TIEMPO PARA REVISION/VALIDACION DATOS</t>
  </si>
  <si>
    <t>CERRADA</t>
  </si>
  <si>
    <t>IR</t>
  </si>
  <si>
    <t>CAM1</t>
  </si>
  <si>
    <t>TT</t>
  </si>
  <si>
    <t>AGU4</t>
  </si>
  <si>
    <t>AGA2</t>
  </si>
  <si>
    <t>VS</t>
  </si>
  <si>
    <t>VEGB1</t>
  </si>
  <si>
    <t>HM</t>
  </si>
  <si>
    <t>CAN3</t>
  </si>
  <si>
    <t>ST</t>
  </si>
  <si>
    <t>SJU12</t>
  </si>
  <si>
    <t>PL</t>
  </si>
  <si>
    <t>PEN2</t>
  </si>
  <si>
    <t>JF</t>
  </si>
  <si>
    <t>HUM1</t>
  </si>
  <si>
    <t>CAG3</t>
  </si>
  <si>
    <t>SJU20</t>
  </si>
  <si>
    <t>FC</t>
  </si>
  <si>
    <t>TOAA4</t>
  </si>
  <si>
    <t>BAYAMON</t>
  </si>
  <si>
    <t>SAN JUAN</t>
  </si>
  <si>
    <t>CAGUAS</t>
  </si>
  <si>
    <t>SAN LORENZO</t>
  </si>
  <si>
    <t>CAROLINA</t>
  </si>
  <si>
    <t>MAYAGUEZ</t>
  </si>
  <si>
    <t>MANATI</t>
  </si>
  <si>
    <t>YABUCOA</t>
  </si>
  <si>
    <t>GUAYNABO</t>
  </si>
  <si>
    <t>HORMIGUEROS</t>
  </si>
  <si>
    <t>FAJARDO</t>
  </si>
  <si>
    <t>CAYEY</t>
  </si>
  <si>
    <t>LUQUILLO</t>
  </si>
  <si>
    <t>GUAYAMA</t>
  </si>
  <si>
    <t>PONCE</t>
  </si>
  <si>
    <t>FLORIDA</t>
  </si>
  <si>
    <t>DORADO</t>
  </si>
  <si>
    <t>BARCELONETA</t>
  </si>
  <si>
    <t>YAUCO</t>
  </si>
  <si>
    <t>AGUADILLA</t>
  </si>
  <si>
    <t>ARECIBO</t>
  </si>
  <si>
    <t>NARANJITO</t>
  </si>
  <si>
    <t>TRUJILLO ALTO</t>
  </si>
  <si>
    <t>JAYUYA</t>
  </si>
  <si>
    <t>JUANA DIAZ</t>
  </si>
  <si>
    <t>HUMACAO</t>
  </si>
  <si>
    <t>CATAÑO</t>
  </si>
  <si>
    <t>VEGA BAJA</t>
  </si>
  <si>
    <t>VILLALBA</t>
  </si>
  <si>
    <t>CIDRA</t>
  </si>
  <si>
    <t>MOROVIS</t>
  </si>
  <si>
    <t>VEGA ALTA</t>
  </si>
  <si>
    <t>COMERIO</t>
  </si>
  <si>
    <t>GURABO</t>
  </si>
  <si>
    <t>TOA BAJA</t>
  </si>
  <si>
    <t>AGUAS BUENAS</t>
  </si>
  <si>
    <t>CANOVANAS</t>
  </si>
  <si>
    <t>TOA ALTA</t>
  </si>
  <si>
    <t>LAS PIEDRAS</t>
  </si>
  <si>
    <t>OROCOVIS</t>
  </si>
  <si>
    <t>BARRANQUITAS</t>
  </si>
  <si>
    <t>LARES</t>
  </si>
  <si>
    <t>HATILLO</t>
  </si>
  <si>
    <t>CAMUY</t>
  </si>
  <si>
    <t>UTUADO</t>
  </si>
  <si>
    <t>CIALES</t>
  </si>
  <si>
    <t>AGUADA</t>
  </si>
  <si>
    <t>QUEBRADILLAS</t>
  </si>
  <si>
    <t>ISABELA</t>
  </si>
  <si>
    <t>LAJAS</t>
  </si>
  <si>
    <t>SABANA GRANDE</t>
  </si>
  <si>
    <t>CABO ROJO</t>
  </si>
  <si>
    <t>AÑASCO</t>
  </si>
  <si>
    <t>GUANICA</t>
  </si>
  <si>
    <t>MAUNABO</t>
  </si>
  <si>
    <t>SALINAS</t>
  </si>
  <si>
    <t>PATILLAS</t>
  </si>
  <si>
    <t>ADJUNTAS</t>
  </si>
  <si>
    <t>GUAYANILLA</t>
  </si>
  <si>
    <t>RIO GRANDE</t>
  </si>
  <si>
    <t>NAGUABO</t>
  </si>
  <si>
    <t>COROZAL</t>
  </si>
  <si>
    <t>ARROYO</t>
  </si>
  <si>
    <t>COAMO</t>
  </si>
  <si>
    <t>LOIZA</t>
  </si>
  <si>
    <t>MOCA</t>
  </si>
  <si>
    <t>PEÑUELAS</t>
  </si>
  <si>
    <t>SANTA ISABEL</t>
  </si>
  <si>
    <t>JUNCOS</t>
  </si>
  <si>
    <t>SHELL</t>
  </si>
  <si>
    <t>ECOMAXX</t>
  </si>
  <si>
    <t>RICARDO ROMÁN</t>
  </si>
  <si>
    <t>C-FUELS, LLC</t>
  </si>
  <si>
    <t>PR 845 (SAG. CORAZÓN)</t>
  </si>
  <si>
    <t>PEDRO RODRIGUEZ</t>
  </si>
  <si>
    <t>EDWIN STELLA</t>
  </si>
  <si>
    <t>ARAFAT MOHAMED HAMEED</t>
  </si>
  <si>
    <t>PEDRO CABRERA</t>
  </si>
  <si>
    <t>JUAN SEPULVEDA</t>
  </si>
  <si>
    <t>MAHMOOD IBRAHIM ABUUSBA</t>
  </si>
  <si>
    <t>GAMA GROUP, INC</t>
  </si>
  <si>
    <t>JOEL RIOLLANO</t>
  </si>
  <si>
    <t>FRANKIE VEGA ARCE</t>
  </si>
  <si>
    <t>FRANCISCO RIOLLANO</t>
  </si>
  <si>
    <t>CUATRO CALLES</t>
  </si>
  <si>
    <t>PÁMPANOS (BY-PASS, REPARADA)</t>
  </si>
  <si>
    <t>LORD GAS</t>
  </si>
  <si>
    <t>GLOBAL S/S</t>
  </si>
  <si>
    <t>TOP FUELS</t>
  </si>
  <si>
    <t>CORTÉS S/S</t>
  </si>
  <si>
    <t>ROAD RUNNER</t>
  </si>
  <si>
    <t>EXPRESO S/S</t>
  </si>
  <si>
    <t>TEXXAS</t>
  </si>
  <si>
    <t>ROQUE SCHMIDT (SABANETAS)</t>
  </si>
  <si>
    <t>ESDRAS (PR 10) GULF</t>
  </si>
  <si>
    <t>AMERICAN (CARR. PEÑUELAS)</t>
  </si>
  <si>
    <t>CHABRIEL S/S</t>
  </si>
  <si>
    <t>BEST PETROLEUM</t>
  </si>
  <si>
    <t>CAROLINA S/S</t>
  </si>
  <si>
    <t>NIMAY S/S</t>
  </si>
  <si>
    <t>TORAL-NELSON CAPOTE</t>
  </si>
  <si>
    <t>ROCK S/S</t>
  </si>
  <si>
    <t>ISRAEL BENÍTEZ</t>
  </si>
  <si>
    <t>TEXXAN</t>
  </si>
  <si>
    <t>SAMUEL TORRES</t>
  </si>
  <si>
    <t>GARAJE ACOSTA</t>
  </si>
  <si>
    <t>ISRAEL BENITEZ</t>
  </si>
  <si>
    <t>RAFAEL MONSERRAT</t>
  </si>
  <si>
    <t>JORGE AGOSTO</t>
  </si>
  <si>
    <t>BEST PRICE S/S</t>
  </si>
  <si>
    <t>CARIBE</t>
  </si>
  <si>
    <t>CANTERA S/S</t>
  </si>
  <si>
    <t>ORTIZ S/S</t>
  </si>
  <si>
    <t>SPEEDWAY</t>
  </si>
  <si>
    <t>RUTA 3</t>
  </si>
  <si>
    <t>ORO NEGRO</t>
  </si>
  <si>
    <t>AMERICAN PETROLEUM</t>
  </si>
  <si>
    <t>EL CRIOLLO S/S</t>
  </si>
  <si>
    <t>LA ESQUIÑITA</t>
  </si>
  <si>
    <t>KONGAS S/S</t>
  </si>
  <si>
    <t>SUBWAY S/S</t>
  </si>
  <si>
    <t>RAFAEL MERCADO</t>
  </si>
  <si>
    <t>SONIA PEÑA</t>
  </si>
  <si>
    <t>WILBERT RIVERA</t>
  </si>
  <si>
    <t>TORAL</t>
  </si>
  <si>
    <t>BALTAZAR RODRÍGUEZ</t>
  </si>
  <si>
    <t>GS STATION</t>
  </si>
  <si>
    <t>TALLABOA, (HATTON)</t>
  </si>
  <si>
    <t>BY-PASS CONSTANCIA (PETROVICH)</t>
  </si>
  <si>
    <t>CALLE VICTORIA/MOLINA (PEREZ)</t>
  </si>
  <si>
    <t>PERLA DEL SUR</t>
  </si>
  <si>
    <t>ROBERTO BUFILL</t>
  </si>
  <si>
    <t>JORGE PAGÁN</t>
  </si>
  <si>
    <t>EFRAIN REYES</t>
  </si>
  <si>
    <t>TORAL ANDALUCIA</t>
  </si>
  <si>
    <t>WEST COAST S/S</t>
  </si>
  <si>
    <t>FÓRMULA</t>
  </si>
  <si>
    <t>BEST GAS</t>
  </si>
  <si>
    <t>LUIS H. NOGUERAS</t>
  </si>
  <si>
    <t>LUIS ANGEL GONZALEZ</t>
  </si>
  <si>
    <t>AMERICA PETROLEUM</t>
  </si>
  <si>
    <t>SAMUEL 3</t>
  </si>
  <si>
    <t>RUTA 77</t>
  </si>
  <si>
    <t>LA VIRGENCITA S/S</t>
  </si>
  <si>
    <t>ALEX ALONSO</t>
  </si>
  <si>
    <t>ECOMAXX (US)</t>
  </si>
  <si>
    <t>JUANO S/S</t>
  </si>
  <si>
    <t>GOLDEN HILL S/S</t>
  </si>
  <si>
    <t>CHELO GAS</t>
  </si>
  <si>
    <t>DAYTONA GAS</t>
  </si>
  <si>
    <t>EXPRESO GAS</t>
  </si>
  <si>
    <t>EDWIN RUBERO</t>
  </si>
  <si>
    <t>JORGE SANCHEZ</t>
  </si>
  <si>
    <t>ABRAHAM PETROLEUM</t>
  </si>
  <si>
    <t>ROSARIO S/S</t>
  </si>
  <si>
    <t>COOP. LA CANDELARIA</t>
  </si>
  <si>
    <t>SS SERVICE STATION</t>
  </si>
  <si>
    <t>BOULEVARD S/S</t>
  </si>
  <si>
    <t>JOSE A. ZAYAS</t>
  </si>
  <si>
    <t>COROZAL S/S</t>
  </si>
  <si>
    <t>MARÍA T VÁZQUEZ</t>
  </si>
  <si>
    <t>ROSA COLLAZO</t>
  </si>
  <si>
    <t>M. AWADALLAH</t>
  </si>
  <si>
    <t>JESÚS CASTILLO</t>
  </si>
  <si>
    <t>FIRST TRACK (ECOMAXX)</t>
  </si>
  <si>
    <t>WIFKI ODEH</t>
  </si>
  <si>
    <t>SOL S/S</t>
  </si>
  <si>
    <t>CANCEL S/S</t>
  </si>
  <si>
    <t>DAMIAN S/S</t>
  </si>
  <si>
    <t>MARIANO FUSTER</t>
  </si>
  <si>
    <t>IND. MOLINO S/S</t>
  </si>
  <si>
    <t>FRANCISCO IRIZARRY</t>
  </si>
  <si>
    <t>EDIBERTO ROMÁN</t>
  </si>
  <si>
    <t>LEE S/S</t>
  </si>
  <si>
    <t>K-CHIRO S/S</t>
  </si>
  <si>
    <t>LOIZA S/S</t>
  </si>
  <si>
    <t>QUINTANA S/S</t>
  </si>
  <si>
    <t>TORRECILLA S/S</t>
  </si>
  <si>
    <t>WILLMAR</t>
  </si>
  <si>
    <t>JEOPARDY S/S</t>
  </si>
  <si>
    <t>JOSÉ MONROIG</t>
  </si>
  <si>
    <t>ORLANDO DEL CASTILLO</t>
  </si>
  <si>
    <t>ANGEL HERNANDEZ</t>
  </si>
  <si>
    <t>SPEED WAY</t>
  </si>
  <si>
    <t>EL ECONOMICO S/S</t>
  </si>
  <si>
    <t>PR 901, KM. 1.5 (CALLE VIOLETA)</t>
  </si>
  <si>
    <t>EXXEL S/S</t>
  </si>
  <si>
    <t>HERIBERTO MUNOZ</t>
  </si>
  <si>
    <t>ATLANTIC-AMERICAN</t>
  </si>
  <si>
    <t>WILFREDO ALVAREZ</t>
  </si>
  <si>
    <t>NEW BUILD</t>
  </si>
  <si>
    <t>ISMAEL BORGES</t>
  </si>
  <si>
    <t>WILLIAM DIAZ</t>
  </si>
  <si>
    <t xml:space="preserve">EL MONTE </t>
  </si>
  <si>
    <t>CARLOS FERRER</t>
  </si>
  <si>
    <t>EMPRESAS CISNEROS</t>
  </si>
  <si>
    <t>AVE. R. CLEMENTE</t>
  </si>
  <si>
    <t>JOSE R. LAUREANO</t>
  </si>
  <si>
    <t>SAN AGUSTIN</t>
  </si>
  <si>
    <t>JESÚS ROLDÁN</t>
  </si>
  <si>
    <t>CARLOS GONZALEZ</t>
  </si>
  <si>
    <t>RAFAEL NIEVES</t>
  </si>
  <si>
    <t>MIGUEL ROSA</t>
  </si>
  <si>
    <t>JOSÉ RIVERA</t>
  </si>
  <si>
    <t>ISMAEL TORRES</t>
  </si>
  <si>
    <t>GRUPO CISNEROS</t>
  </si>
  <si>
    <t>HERBERT MORALES</t>
  </si>
  <si>
    <t>CECILIA VIRSIDA</t>
  </si>
  <si>
    <t>SAMMY ODEH</t>
  </si>
  <si>
    <t>GASETT, INC.</t>
  </si>
  <si>
    <t>AGUADILLA PAINT</t>
  </si>
  <si>
    <t>JOSÉ M. PEREZ</t>
  </si>
  <si>
    <t>R. FONSECA</t>
  </si>
  <si>
    <t>DOMINGO NIEVES</t>
  </si>
  <si>
    <t>PABLO QUIÑONES</t>
  </si>
  <si>
    <t>B. HERMANOS S/S</t>
  </si>
  <si>
    <t>VISTAAZUL</t>
  </si>
  <si>
    <t>LUIS MERCADO</t>
  </si>
  <si>
    <t>LUIS RIVERA</t>
  </si>
  <si>
    <t>WILFREDO SANTOS</t>
  </si>
  <si>
    <t>FLORENCIO SÁNCHEZ</t>
  </si>
  <si>
    <t>HÉCTOR PÉREZ</t>
  </si>
  <si>
    <t>NUEVA</t>
  </si>
  <si>
    <t>RIO CAÑAS</t>
  </si>
  <si>
    <t>LAMOUR</t>
  </si>
  <si>
    <t>PEDRO ARAMBURU</t>
  </si>
  <si>
    <t>IBRAHIM ODEH</t>
  </si>
  <si>
    <t>JUAN R. PÉREZ</t>
  </si>
  <si>
    <t>ROBERTO BUFFILL</t>
  </si>
  <si>
    <t>ISMAEL DE JESÚS</t>
  </si>
  <si>
    <t>LUIS F. RAMOS</t>
  </si>
  <si>
    <t>EX-SERVACAR</t>
  </si>
  <si>
    <t>EL TUQUE</t>
  </si>
  <si>
    <t>BLVD. MIGUEL POU (MECA)</t>
  </si>
  <si>
    <t>BUENA VISTA (EX-CHU GARCÍA)</t>
  </si>
  <si>
    <t>LAS DELICIAS, PR 10 (RODRIGUEZ)</t>
  </si>
  <si>
    <t>SANTANA SERVICENTER</t>
  </si>
  <si>
    <t>JOSE ANIBAL RODZ</t>
  </si>
  <si>
    <t>MIGUEL OLMEDO</t>
  </si>
  <si>
    <t>CUATRO CALLES (CAPOTE)</t>
  </si>
  <si>
    <t>JSM DISTRIBUTORS</t>
  </si>
  <si>
    <t>PR 3, KM. 144.1 (PUERTO JOBOS)</t>
  </si>
  <si>
    <t>PR 3, KM. 135.5</t>
  </si>
  <si>
    <t>PR 167/ CASI PR 2</t>
  </si>
  <si>
    <t>PR 2, KM. 15.9</t>
  </si>
  <si>
    <t>GASOLINERA FRACMAR</t>
  </si>
  <si>
    <t>PR 2, KM. 69.9</t>
  </si>
  <si>
    <t>ALFREDO TIRADO</t>
  </si>
  <si>
    <t>MARIO MORALES</t>
  </si>
  <si>
    <t>RICHARD JENKS</t>
  </si>
  <si>
    <t>TCM INVESTMENT</t>
  </si>
  <si>
    <t>NELSON CAPOTE</t>
  </si>
  <si>
    <t>BARTOLO, INC</t>
  </si>
  <si>
    <t>VÉLEZ SUPER S/S</t>
  </si>
  <si>
    <t>ABBOTT</t>
  </si>
  <si>
    <t>ARIEL PADILLA</t>
  </si>
  <si>
    <t>ENRIQUE ROCA</t>
  </si>
  <si>
    <t>LAS CUMBRES</t>
  </si>
  <si>
    <t>SANTIAGO IGLESIAS S/S</t>
  </si>
  <si>
    <t>SANTA ANA</t>
  </si>
  <si>
    <t>E. GONZALEZ ALGARÍN</t>
  </si>
  <si>
    <t>JOSÉ OLIVO</t>
  </si>
  <si>
    <t>PR 8860/ESQ. PR 887</t>
  </si>
  <si>
    <t>ENRIQUE BRAÑAS</t>
  </si>
  <si>
    <t>LAURA R. AYOROA</t>
  </si>
  <si>
    <t>ANGEL RODRÍGUEZ</t>
  </si>
  <si>
    <t>ADALBERTO DEL VALLE</t>
  </si>
  <si>
    <t>PRÁXEDES LARA</t>
  </si>
  <si>
    <t>SAN PATRICIO (AVE. ORTEGÓN)</t>
  </si>
  <si>
    <t>TORAL, HOSP. RYDER</t>
  </si>
  <si>
    <t>RAMÓN MARRERO</t>
  </si>
  <si>
    <t>RAFAEL LEYVA</t>
  </si>
  <si>
    <t>EMERITO QUIÑONEZ</t>
  </si>
  <si>
    <t>SANTOS PABÓN</t>
  </si>
  <si>
    <t>PUEBLO</t>
  </si>
  <si>
    <t>FRANCISCO ARROYO</t>
  </si>
  <si>
    <t>CARLOS GIGLHIOTY</t>
  </si>
  <si>
    <t>SANCHEZ</t>
  </si>
  <si>
    <t>SANTA TERESITA</t>
  </si>
  <si>
    <t>MANGO TREE S/S</t>
  </si>
  <si>
    <t>GERARDO PÉREZ</t>
  </si>
  <si>
    <t>CARLOS MARRERO</t>
  </si>
  <si>
    <t>JORGE BRULL</t>
  </si>
  <si>
    <t>MIRAMAR</t>
  </si>
  <si>
    <t>RIVERSIDE</t>
  </si>
  <si>
    <t>CARLOS RIOS VÉLEZ</t>
  </si>
  <si>
    <t>JULIO C. LÓPEZ</t>
  </si>
  <si>
    <t>JOSÉ G. MEDINA</t>
  </si>
  <si>
    <t>DIEGO CARRASQUILLO</t>
  </si>
  <si>
    <t>FÉLIX VIERA</t>
  </si>
  <si>
    <t>ARIEL DÁVILA</t>
  </si>
  <si>
    <t>GILFREDDIE HERNÁNDEZ</t>
  </si>
  <si>
    <t>GLP INC.</t>
  </si>
  <si>
    <t>RIVERA S/S</t>
  </si>
  <si>
    <t>SUPER GAS STATION</t>
  </si>
  <si>
    <t>BOQUERÓN S/S</t>
  </si>
  <si>
    <t>JUAN ONGAY</t>
  </si>
  <si>
    <t>LUIS GUZMAN</t>
  </si>
  <si>
    <t>WEST COAST</t>
  </si>
  <si>
    <t>HANI NAFET</t>
  </si>
  <si>
    <t>NELSON SANTIAGO</t>
  </si>
  <si>
    <t>MARIN ACEVEDO</t>
  </si>
  <si>
    <t>TERRANOVA SHELL</t>
  </si>
  <si>
    <t>SHELL LA RAMBLA</t>
  </si>
  <si>
    <t>ANTONIO JUAN LEON</t>
  </si>
  <si>
    <t>J. RIVERA (CORREO)</t>
  </si>
  <si>
    <t>BY-PASS VALLE REAL</t>
  </si>
  <si>
    <t>NTI PONCE</t>
  </si>
  <si>
    <t>SANDRA LÓPEZ</t>
  </si>
  <si>
    <t>FRANCISCO SELLA</t>
  </si>
  <si>
    <t>NÉSTOR ROLÓN</t>
  </si>
  <si>
    <t>RAÚL CASAS</t>
  </si>
  <si>
    <t>JORGE LALAITE</t>
  </si>
  <si>
    <t>COOP BUENA VISTA</t>
  </si>
  <si>
    <t>LUIS MARTÍNEZ</t>
  </si>
  <si>
    <t>DAVID PAGÁN</t>
  </si>
  <si>
    <t>CARLOS LOPATEGUI</t>
  </si>
  <si>
    <t>MIGUEL A. MARZÁN # 2</t>
  </si>
  <si>
    <t>ROBERTO MAESO</t>
  </si>
  <si>
    <t>NÉSTOR GONZÁLEZ</t>
  </si>
  <si>
    <t>JOSÉ G. RODRÍGUEZ</t>
  </si>
  <si>
    <t>LUIS DE JESÚS APONTE</t>
  </si>
  <si>
    <t>RAMÓN ORTIZ</t>
  </si>
  <si>
    <t>TALLABOA (EL BOQUETE)</t>
  </si>
  <si>
    <t>MALDONADO LEMA</t>
  </si>
  <si>
    <t>ALFREDO FEIGELMULLER</t>
  </si>
  <si>
    <t>CÉSAR COLÓN</t>
  </si>
  <si>
    <t>SALOMÓN SUBOH</t>
  </si>
  <si>
    <t>RICARDO VÉLEZ</t>
  </si>
  <si>
    <t>PLINIO ALFARO</t>
  </si>
  <si>
    <t>CFR DEV.</t>
  </si>
  <si>
    <t>CARLOS PEIRATS</t>
  </si>
  <si>
    <t>MARILYS PASTOR</t>
  </si>
  <si>
    <t>EDWIN VÁZQUEZ</t>
  </si>
  <si>
    <t>JUAN MORALES</t>
  </si>
  <si>
    <t>FRANCISCO FREIRÍA</t>
  </si>
  <si>
    <t>JUAN E. BELTRÁN</t>
  </si>
  <si>
    <t>MANUEL CASAS</t>
  </si>
  <si>
    <t>LOS FRAILES S/S</t>
  </si>
  <si>
    <t>CRUZ GARCÍA</t>
  </si>
  <si>
    <t>RICARDO CINTRÓN</t>
  </si>
  <si>
    <t>PITAHAYA S/S</t>
  </si>
  <si>
    <t>EDWIN AYALA</t>
  </si>
  <si>
    <t>JOHN ROSARIO</t>
  </si>
  <si>
    <t>JOSÉ ORTIZ</t>
  </si>
  <si>
    <t>ARMANDO LÓPEZ TRISTANI</t>
  </si>
  <si>
    <t>JORGE AGOSTO # 2</t>
  </si>
  <si>
    <t>DENNIS PADILLA</t>
  </si>
  <si>
    <t>SUC. CAMILO NEGRÓN</t>
  </si>
  <si>
    <t>MIGUEL RIVERA</t>
  </si>
  <si>
    <t>ANGEL MÉNDEZ</t>
  </si>
  <si>
    <t>CAMPO RICO A LA DERECHA</t>
  </si>
  <si>
    <t>CARLOS BAEZ</t>
  </si>
  <si>
    <t>VARONA</t>
  </si>
  <si>
    <t>JORGE LUIS PÉREZ</t>
  </si>
  <si>
    <t>VILLA BLANCA S/S</t>
  </si>
  <si>
    <t>MATILDA ECHEVARRÍA</t>
  </si>
  <si>
    <t>EDWIN MONTANO</t>
  </si>
  <si>
    <t>PR 5. KM. 3.4, BO. PALMAS</t>
  </si>
  <si>
    <t>NEW S/S</t>
  </si>
  <si>
    <t>PACHECO</t>
  </si>
  <si>
    <t>CAMPO RICO</t>
  </si>
  <si>
    <t>AVE. PONCE DE LEÓN</t>
  </si>
  <si>
    <t>LUIS REGIS</t>
  </si>
  <si>
    <t>HARRY LEÓN</t>
  </si>
  <si>
    <t>EDWIN VEGA</t>
  </si>
  <si>
    <t>JOSE MILÁN</t>
  </si>
  <si>
    <t>CONFESOR FELICIANO</t>
  </si>
  <si>
    <t>LUIS NIEVES</t>
  </si>
  <si>
    <t>PR 831, STA. JUANITA</t>
  </si>
  <si>
    <t>JOSÉ RAMÓN</t>
  </si>
  <si>
    <t>CARLOS SANTOS # 2</t>
  </si>
  <si>
    <t>CALLE STA. CRUZ</t>
  </si>
  <si>
    <t>LUIS E. LUGO</t>
  </si>
  <si>
    <t>HOSP. RYDER</t>
  </si>
  <si>
    <t>JOSÉ M. MARTÍNEZ</t>
  </si>
  <si>
    <t>NELSON GONZÁLEZ</t>
  </si>
  <si>
    <t>AIDA SOSA</t>
  </si>
  <si>
    <t>JUAN RAMÓN RAMOS</t>
  </si>
  <si>
    <t>JOSÉ VELÁZQUEZ</t>
  </si>
  <si>
    <t>PUNTA LAS MARÍAS</t>
  </si>
  <si>
    <t>CARLOS E. ROLDÁN</t>
  </si>
  <si>
    <t>PETER HERNÁNDEZ</t>
  </si>
  <si>
    <t>RICARDO ALBARRÁN</t>
  </si>
  <si>
    <t>PAITO GAS STATION</t>
  </si>
  <si>
    <t>FIDEL SANTIAGO</t>
  </si>
  <si>
    <t>MARTINEZ SHELL</t>
  </si>
  <si>
    <t>RODOLFO TORRES</t>
  </si>
  <si>
    <t>ANGEL OQUENDO</t>
  </si>
  <si>
    <t>COOP. SAN CRISTOBAL</t>
  </si>
  <si>
    <t>MIGDALIA ORTIZ</t>
  </si>
  <si>
    <t>CARMEN FUENTES</t>
  </si>
  <si>
    <t>JOSÉ TERRAZA</t>
  </si>
  <si>
    <t>REYNALDO MORALES</t>
  </si>
  <si>
    <t>MERCEDITA</t>
  </si>
  <si>
    <t>FRANCISCO TORRES</t>
  </si>
  <si>
    <t>EFRAÍN SOTO</t>
  </si>
  <si>
    <t>CHRISTIAN S/S</t>
  </si>
  <si>
    <t>PR 14- LA RAMBLA</t>
  </si>
  <si>
    <t>TORAL PLAZA INTER</t>
  </si>
  <si>
    <t>AUGUSTO ARCE</t>
  </si>
  <si>
    <t>ECOMAXX (COTTO)</t>
  </si>
  <si>
    <t xml:space="preserve">RUSSE, PEDRO R. </t>
  </si>
  <si>
    <t>LUIS CINTRÓN</t>
  </si>
  <si>
    <t>YONSUE</t>
  </si>
  <si>
    <t>VILLA FLORES (L. PETROVICH)</t>
  </si>
  <si>
    <t xml:space="preserve">RULLAN, ALBERTO </t>
  </si>
  <si>
    <t xml:space="preserve">LUIS ANGEL RIOS TORRES </t>
  </si>
  <si>
    <t>SUPER SAVEWAY</t>
  </si>
  <si>
    <t>SPEEDWAY S/S</t>
  </si>
  <si>
    <t>VICTORY S/S</t>
  </si>
  <si>
    <t>MEDINA S/S</t>
  </si>
  <si>
    <t>HECTOR MARTÍNEZ</t>
  </si>
  <si>
    <t>CERRO GORDO S/S</t>
  </si>
  <si>
    <t>FULL &amp; FULL S/S</t>
  </si>
  <si>
    <t>RAMÓN MIRANDA</t>
  </si>
  <si>
    <t>GASOLINAS CARIBE</t>
  </si>
  <si>
    <t>SONIA PEÑA RIVERA</t>
  </si>
  <si>
    <t>ROLÓN S/S</t>
  </si>
  <si>
    <t>ABRAHAM PETROLEUM CORP.</t>
  </si>
  <si>
    <t>LA MINA</t>
  </si>
  <si>
    <t>RENE S/S</t>
  </si>
  <si>
    <t>LA CEIBA (CALLE COMERCIO)</t>
  </si>
  <si>
    <t>JULIANA S/S (VICTORIA/MOLINA)</t>
  </si>
  <si>
    <t>VICTOR TORRES</t>
  </si>
  <si>
    <t>QUICK SERVICE</t>
  </si>
  <si>
    <t>SAXXON GAS STATION</t>
  </si>
  <si>
    <t>ENERGY CENTER</t>
  </si>
  <si>
    <t>SIT-GO</t>
  </si>
  <si>
    <t>FORMULA S/S</t>
  </si>
  <si>
    <t>MAX S/S</t>
  </si>
  <si>
    <t>EX TOTAL</t>
  </si>
  <si>
    <t>BIEMBO GAS</t>
  </si>
  <si>
    <t>GASOLINERA COROZAL</t>
  </si>
  <si>
    <t>RODAS RONDÓN</t>
  </si>
  <si>
    <t>PACHECO S/S</t>
  </si>
  <si>
    <t>ORTIZ ROURA, JOSE ANTONIO</t>
  </si>
  <si>
    <t>RAMOS S/S</t>
  </si>
  <si>
    <t>RAMÓN L. NIEVES</t>
  </si>
  <si>
    <t>SAN MARTÍN GAS STATION</t>
  </si>
  <si>
    <t xml:space="preserve">ULTIMA PARADA </t>
  </si>
  <si>
    <t>VILLA &amp; LUCAS AMADEO</t>
  </si>
  <si>
    <t>GATE 5 S/S</t>
  </si>
  <si>
    <t>FRANK S/S</t>
  </si>
  <si>
    <t>EL REY S/S</t>
  </si>
  <si>
    <t>GG FUELS</t>
  </si>
  <si>
    <t>PLAYA</t>
  </si>
  <si>
    <t>ERA VICTORY</t>
  </si>
  <si>
    <t xml:space="preserve"> REVIVE S/S</t>
  </si>
  <si>
    <t xml:space="preserve"> PR 183, KM.7.0</t>
  </si>
  <si>
    <t>AVE. BETANCES, HNAS. DAVILA</t>
  </si>
  <si>
    <t>PR 845 (SAGRADO CORAZÓN)</t>
  </si>
  <si>
    <t>CALLE DE DIEGO/EXPRESO TRUJILLO</t>
  </si>
  <si>
    <t>PR 169, BO. CAMARONES</t>
  </si>
  <si>
    <t>AVE. BARBOSA, ESQ. EMMANUELLI</t>
  </si>
  <si>
    <t>PR 155, KM. 35.5, BO. PERCHAS</t>
  </si>
  <si>
    <t>MUÑOZ RIVERA ESQ. MARGINAL VILLA GRILLASCA</t>
  </si>
  <si>
    <t>PR 2, KM. 92.6, BO. MEMBRILLO</t>
  </si>
  <si>
    <t>PR 2, KM. 88.2</t>
  </si>
  <si>
    <t>CENTRO COMERCIAL PLAZA DEL CARIBE</t>
  </si>
  <si>
    <t>AVE. 65 DE INFANTERIA</t>
  </si>
  <si>
    <t>CARR. 2 KM. 162.2</t>
  </si>
  <si>
    <t>PR 2, KM. 67.0</t>
  </si>
  <si>
    <t>PR 2, KM. 65.7, BO. SANTANA</t>
  </si>
  <si>
    <t>PR 2, KM. 115.2</t>
  </si>
  <si>
    <t>PR 2, KM. 109.6</t>
  </si>
  <si>
    <t>PR 2, KM. 170.9</t>
  </si>
  <si>
    <t>PR 578, BO. SABANETAS</t>
  </si>
  <si>
    <t>PR 123, KM. 8.6</t>
  </si>
  <si>
    <t>PR 132, KM. 22.2</t>
  </si>
  <si>
    <t>PR 14, KM. 3.5</t>
  </si>
  <si>
    <t>PR 3, KM. 153.3</t>
  </si>
  <si>
    <t>AVE. FIDALGO DÍAZ</t>
  </si>
  <si>
    <t>PR 2, KM. 16.1</t>
  </si>
  <si>
    <t>CALLE BALDORIOTY FINAL</t>
  </si>
  <si>
    <t>PR 189, KM. 4.2</t>
  </si>
  <si>
    <t>PR 1, KM. 33.0</t>
  </si>
  <si>
    <t>AVE. BARBOSA</t>
  </si>
  <si>
    <t>CALLE JOSÉ DE DIEGO (PR 14)</t>
  </si>
  <si>
    <t>PR 3, KM. 147.3</t>
  </si>
  <si>
    <t>PR 3, KM. 136.1</t>
  </si>
  <si>
    <t>PR 3, (PUEBLO)</t>
  </si>
  <si>
    <t>PR 2, KM. 28.4, INT. PR 694</t>
  </si>
  <si>
    <t>FRENTE TOTAL</t>
  </si>
  <si>
    <t>PR 2, KM. 55.9</t>
  </si>
  <si>
    <t xml:space="preserve">PR 3, KM. 11.2 </t>
  </si>
  <si>
    <t>PR 5, KM. 3.5</t>
  </si>
  <si>
    <t>PR 2, KM. 44.6</t>
  </si>
  <si>
    <t>PR 2, KM. 50.1</t>
  </si>
  <si>
    <t>PR 2, KM. 50.2</t>
  </si>
  <si>
    <t>PR 3, KM. 25.5</t>
  </si>
  <si>
    <t>PR 2, KM. 177.0</t>
  </si>
  <si>
    <t>CALLE MUÑOZ RIVERA</t>
  </si>
  <si>
    <t>PR 865, CAMPANILLAS</t>
  </si>
  <si>
    <t>CALLE MARTINEZ/BETANCES</t>
  </si>
  <si>
    <t>PR 2, KM. 40.0</t>
  </si>
  <si>
    <t>PR 2, KM. 41.5</t>
  </si>
  <si>
    <t>AVE. ROBERTO H. TODD, SANTURCE</t>
  </si>
  <si>
    <t>AVE. FDEZ. JUNCOS, PDA. 16</t>
  </si>
  <si>
    <t>AVE. ROOSEVELT (CUARTEL GENERAL)</t>
  </si>
  <si>
    <t xml:space="preserve">PR 2, KM. 97.4 </t>
  </si>
  <si>
    <t>AVE. 65 DE INFANTERÍA, KM. 7.0</t>
  </si>
  <si>
    <t>AVE. 65 DE INFANTERIA, KM. 1.2</t>
  </si>
  <si>
    <t>PR 2, KM. 66.6</t>
  </si>
  <si>
    <t>PR 3, KM. 134.4</t>
  </si>
  <si>
    <t>PR 2, KM. 215.2, BO. TALLABOA</t>
  </si>
  <si>
    <t>PR 2, ESQ. CONSTANCIA, BY-PASS</t>
  </si>
  <si>
    <t>PR 3, SALIDA GUAYAMA</t>
  </si>
  <si>
    <t>PR 2, KM. 44.2</t>
  </si>
  <si>
    <t>PR 167, KM. 16.1</t>
  </si>
  <si>
    <t>PR 2, HATO TEJAS</t>
  </si>
  <si>
    <t>AVE. MAGNOLIA</t>
  </si>
  <si>
    <t>PR 2, KM. 56.6</t>
  </si>
  <si>
    <t>CALLE ANDALUCIA, PUERTO NUEVO</t>
  </si>
  <si>
    <t>AVE. LUIS VIGOREUX / CALLE SIRIO, GARDEN HILLS</t>
  </si>
  <si>
    <t>PR 2. KM 133.6, INT.  417</t>
  </si>
  <si>
    <t>PR 2, KM. 119.4</t>
  </si>
  <si>
    <t>PR # 2, KM. 120.0</t>
  </si>
  <si>
    <t>PR 3, KM. 141.1</t>
  </si>
  <si>
    <t>PR 2 , KM. 106</t>
  </si>
  <si>
    <t>CALLE VICTORIA</t>
  </si>
  <si>
    <t>PR 2, URB. PUNTO ORO</t>
  </si>
  <si>
    <t>PR 2, KM. 22.4, LA VIRGENCITA</t>
  </si>
  <si>
    <t>PR 2, KM. 20.3 (CERCA HOLSUM)</t>
  </si>
  <si>
    <t>PR 167, KM. 15.5</t>
  </si>
  <si>
    <t>PR 1, KM. 27.5 (BEST)</t>
  </si>
  <si>
    <t>PR 1, KM. 33.4</t>
  </si>
  <si>
    <t>PR 165, (BACARDI)</t>
  </si>
  <si>
    <t>PR 2, KM. 27.5</t>
  </si>
  <si>
    <t>CRR #115, KM 25.1 BO. ASOMANTE</t>
  </si>
  <si>
    <t xml:space="preserve">PR 129, KM. </t>
  </si>
  <si>
    <t>PR 129, KM. 10.7</t>
  </si>
  <si>
    <t>PR 3, KM. 130.4/PR 178/753</t>
  </si>
  <si>
    <t>LOS MILLONES (AVE. PERIFERAL/CALLE 9)</t>
  </si>
  <si>
    <t>PR 3/INT PR 874 (BORICUA TERRAZOS)</t>
  </si>
  <si>
    <t>PR 14, SALIDA AIBONITO</t>
  </si>
  <si>
    <t>CALLE MUÑOZ RIVERA # 31</t>
  </si>
  <si>
    <t>PR 14, KM. 32.5</t>
  </si>
  <si>
    <t>PR 14, KM. 31.6</t>
  </si>
  <si>
    <t>PR 14, KM. 31.7</t>
  </si>
  <si>
    <t>CALLE QUINTÓN # 16</t>
  </si>
  <si>
    <t>PR 159, KM. 13.5</t>
  </si>
  <si>
    <t>PR 159, KM. 14</t>
  </si>
  <si>
    <t>PR 159, KM. 15.4</t>
  </si>
  <si>
    <t>PR 159, KM. 16.4</t>
  </si>
  <si>
    <t>PR 2, KM. 27.2</t>
  </si>
  <si>
    <t>CALLE 25 DE JULIO</t>
  </si>
  <si>
    <t>MAYAGUEZ MALL</t>
  </si>
  <si>
    <t>PR 129 (AL LADO GALLERA)</t>
  </si>
  <si>
    <t>PR 111, KM. 29.4</t>
  </si>
  <si>
    <t>PR 198, KM. 20.0</t>
  </si>
  <si>
    <t>PR 188, KM. 5.0 (PR 188)</t>
  </si>
  <si>
    <t>PR 111, KM. 3.9</t>
  </si>
  <si>
    <t>PR 111, KM. 11.5</t>
  </si>
  <si>
    <t>PR 111, KM. 14.2</t>
  </si>
  <si>
    <t>PR 155, KM. 51.3</t>
  </si>
  <si>
    <t>PR 3, KM. 125.5</t>
  </si>
  <si>
    <t>CALLE MUÑOZ RIVERA # 320</t>
  </si>
  <si>
    <t>CALLE LUNA # 15</t>
  </si>
  <si>
    <t>AVE. EDUARDO CONDE</t>
  </si>
  <si>
    <t>CALLE LOIZA, SANTURCE</t>
  </si>
  <si>
    <t>PR 183, KM. 2,.1 (CALLE J.DE DIEGO)</t>
  </si>
  <si>
    <t>PR 125, KM. 18.5</t>
  </si>
  <si>
    <t>PR 125, KM. 19.7</t>
  </si>
  <si>
    <t>CERRO GORDO</t>
  </si>
  <si>
    <t>PR 3, KM. 89.2</t>
  </si>
  <si>
    <t>CALLE 25 DE JULIO, FRENTE CANCHA</t>
  </si>
  <si>
    <t>CALLE GEORGETTI</t>
  </si>
  <si>
    <t>PR 149, KM. 7.5</t>
  </si>
  <si>
    <t>PR 14, KM. 6.0 ENTRADA URB. EL MONTE</t>
  </si>
  <si>
    <t>CALLE QUISQUELLA, HATO REY</t>
  </si>
  <si>
    <t>PR 2, KM. 20.3 (FRENTE HOLSUM)</t>
  </si>
  <si>
    <t>AVE. ROBERTO CLEMENTE, ESQ. SANCHEZ CASTAÑO</t>
  </si>
  <si>
    <t>PR 3, KM. 42.3</t>
  </si>
  <si>
    <t>PR 2, KM. 41.2, TORTUGUERO</t>
  </si>
  <si>
    <t>PR 2, KM. 46.3</t>
  </si>
  <si>
    <t>AVE. ROOSEVELT, BORINQUEN TOWERS</t>
  </si>
  <si>
    <t>AVE. CENTRAL, SUMMIT HILLS</t>
  </si>
  <si>
    <t>PR 165, KM. 10.6</t>
  </si>
  <si>
    <t>PR 2, KM. 30.6</t>
  </si>
  <si>
    <t>PR 1, KM. 57.4</t>
  </si>
  <si>
    <t>PR 2, VISTA AZUL S.C.</t>
  </si>
  <si>
    <t>AVE. MIRAMAR, 534</t>
  </si>
  <si>
    <t>PR 167, ESQ. 829</t>
  </si>
  <si>
    <t>PR 167, MARGINAL 6-A</t>
  </si>
  <si>
    <t>PR 864, LA ARENA</t>
  </si>
  <si>
    <t>PR 189, KM. 2.6</t>
  </si>
  <si>
    <t>PR 156, SALIDA AGUAS BUENAS</t>
  </si>
  <si>
    <t>CALLE GAUTIER BENÍTEZ</t>
  </si>
  <si>
    <t>PR 172, KM. 0.5</t>
  </si>
  <si>
    <t>PR 2, KM. 96.3, BO. YEGUADA</t>
  </si>
  <si>
    <t>MARGINAL, BALDORIOTY DE CASTRO</t>
  </si>
  <si>
    <t>PR 3. KM. 140.7</t>
  </si>
  <si>
    <t>PR 3, KM. 138.3</t>
  </si>
  <si>
    <t>CARR. 2 KM. 157.4 BO. SÁBALOS</t>
  </si>
  <si>
    <t>URB. VALLE VERDE, PASEO REAL, BLVD. POU</t>
  </si>
  <si>
    <t>URB. MERCEDITA # 92</t>
  </si>
  <si>
    <t>PR 14, KM. 6.2</t>
  </si>
  <si>
    <t>PR 123, KM. 9.7, URB. LAS DELICIAS C-7</t>
  </si>
  <si>
    <t>PR 3, KM. 27.2</t>
  </si>
  <si>
    <t>AVE. CENTRAL, PUERTO NUEVO</t>
  </si>
  <si>
    <t>AVE. GLASGOW, COLLEGUE PARK</t>
  </si>
  <si>
    <t>PR 177, OLMEDO PLAZA</t>
  </si>
  <si>
    <t>PR 14, KM. 73.3</t>
  </si>
  <si>
    <t>PR 2, KM. 26.1</t>
  </si>
  <si>
    <t>PR 169, KM. 5.0</t>
  </si>
  <si>
    <t>PR 2, KM. 174.3</t>
  </si>
  <si>
    <t>CALLE SANTA CRUZ</t>
  </si>
  <si>
    <t>PR 19, GARDEN HILL</t>
  </si>
  <si>
    <t>PR 178, KM. 1.3, BO. GUÁSIMAS</t>
  </si>
  <si>
    <t>8VA. SECC. SANTA JUANITA</t>
  </si>
  <si>
    <t>PR 172, KM. 7.6</t>
  </si>
  <si>
    <t>PR 153, KM. 12.1, BO. LAS FLORES</t>
  </si>
  <si>
    <t>CALLE QUINTÓN</t>
  </si>
  <si>
    <t>CALLE FONT MARTELLO</t>
  </si>
  <si>
    <t>CALLE 65 DE INFANTERIA</t>
  </si>
  <si>
    <t>PR 187, KM. 5.1 (PR 188)</t>
  </si>
  <si>
    <t>PR 111, KM. 8.4</t>
  </si>
  <si>
    <t>PR 137, ESQ. PR 643, BO. PUGNADO ADENTRO</t>
  </si>
  <si>
    <t xml:space="preserve">AVE. FDEZ. JUNCOS/CALLE SAN JOSÉ </t>
  </si>
  <si>
    <t>PR 183, ESQ. 916</t>
  </si>
  <si>
    <t>PR 111, INT. PR 446, BO. ROBLE</t>
  </si>
  <si>
    <t>PR 3, KM. 89.6/PR 906</t>
  </si>
  <si>
    <t>CALLE POST # 330</t>
  </si>
  <si>
    <t>PR 155, KM. 49.3</t>
  </si>
  <si>
    <t>PR 846, KM. 1.1 (CIUDAD UNIVER.)</t>
  </si>
  <si>
    <t>PR 2, KM. 36.5</t>
  </si>
  <si>
    <t>PR 110, KM. 9.8</t>
  </si>
  <si>
    <t>PR 156, KM. 50.0, BO. SUMIDERO</t>
  </si>
  <si>
    <t>AVE. CASTIGLIONI # 51, BAYAMÓN GARDENS</t>
  </si>
  <si>
    <t>PR 185, KM. 2.6</t>
  </si>
  <si>
    <t>PR 3, KM. 105.3</t>
  </si>
  <si>
    <t>PR 861, KM. 3.9, BO BUCARABONES</t>
  </si>
  <si>
    <t>PR 165, KM. 4.7, BO QUEBRADAS</t>
  </si>
  <si>
    <t>PR 165, INT. PR 824</t>
  </si>
  <si>
    <t xml:space="preserve">PR 863, KM. 0.2, BARRIO PÁJAROS </t>
  </si>
  <si>
    <t xml:space="preserve">PR 2, KM. 18.6 </t>
  </si>
  <si>
    <t>PR 140, KM. 21.6, BO. CAONILLAS</t>
  </si>
  <si>
    <t>PR 111, KM. 0.7</t>
  </si>
  <si>
    <t>PR 149, KM. 57.8, BARRIO TIERRA SANTA</t>
  </si>
  <si>
    <t>PR 901, KM. 2.6 (REFINERÍA)</t>
  </si>
  <si>
    <t>PR 115,KM. 20.6,  ESQ. PR 414</t>
  </si>
  <si>
    <t>PR 2, KM. 74.4, ENTRADA ISLOTE</t>
  </si>
  <si>
    <t>PR 2, KM. 112.5</t>
  </si>
  <si>
    <t>PR 2, KM. 102.5, BO. TERRANOVA</t>
  </si>
  <si>
    <t>PR 14, ESQ. FAGOT, LA RAMBLA</t>
  </si>
  <si>
    <t>AVE. MIRAMAR ESQ. LAS AMÉRICAS</t>
  </si>
  <si>
    <t>PONCE BY-PASS, INT. RAMAL PR 2</t>
  </si>
  <si>
    <t>CALLE EDUARDO RUBERTÉ, ESQ. INDUSTRIAL 2</t>
  </si>
  <si>
    <t>COTTO LAUREL</t>
  </si>
  <si>
    <t>PR 1, KM. 89.4</t>
  </si>
  <si>
    <t>PR 53, COAMO BY-PASS, SALIDA SUR</t>
  </si>
  <si>
    <t>PR 53, COAMO BY-PASS, SALIDA NORTE</t>
  </si>
  <si>
    <t>PR 3, / SALIDA PR 53</t>
  </si>
  <si>
    <t>MARGINAL LOS ANGELES</t>
  </si>
  <si>
    <t>PR 167, KM. 15.4</t>
  </si>
  <si>
    <t>PR 167, ESQ. CALLE 15 (CAR WASH, VICTORY S.C.)</t>
  </si>
  <si>
    <t>BOULEVARD LEVITTOWN</t>
  </si>
  <si>
    <t>PR 167, PQU. LAS CIENCIAS</t>
  </si>
  <si>
    <t>URB. MAGNOLIA</t>
  </si>
  <si>
    <t>AVE.LAUREL, ESQ. ESPAÑA</t>
  </si>
  <si>
    <t>AVE. LOMAS VERDES, ESQ. NOGAL</t>
  </si>
  <si>
    <t>AVE. CENTRAL/ESQ. DE DIEGO</t>
  </si>
  <si>
    <t>AVE. FDEZ. JUNCOS, PDA 22</t>
  </si>
  <si>
    <t>PR 2, KM. 55.5</t>
  </si>
  <si>
    <t>CALLE BETANCE, SALIDA AGUAS BUENAS</t>
  </si>
  <si>
    <t>PEAJE CAGUAS SUR</t>
  </si>
  <si>
    <t>PR 172, KM. 0.1 (SALIDA EXPRESO)</t>
  </si>
  <si>
    <t>LOIZA VALLEY</t>
  </si>
  <si>
    <t>PR 3, KM. 19.5</t>
  </si>
  <si>
    <t xml:space="preserve">AVE. CAMPO RICO, LA CERAMICA </t>
  </si>
  <si>
    <t>PR 3, CENTRO JUDICIAL</t>
  </si>
  <si>
    <t>CALLE MENDEZ VIGO</t>
  </si>
  <si>
    <t>MARGINAL, MARTORELL</t>
  </si>
  <si>
    <t>PR 3, KM. 139.9</t>
  </si>
  <si>
    <t>ALEJANDRINO</t>
  </si>
  <si>
    <t>PR 177, ESQ. URB. MUÑOZ RIVERA,  LOS FILTROS</t>
  </si>
  <si>
    <t>PR 189, (CALLE ANDRÉS RIVERA)</t>
  </si>
  <si>
    <t>PR 3, KM. 38, BO. PITAHAYA</t>
  </si>
  <si>
    <t>PR 2, KM. 42.4, BO COTO NORTE</t>
  </si>
  <si>
    <t>PR 152, KM. 17.2</t>
  </si>
  <si>
    <t>PR 3, KM. 23.5</t>
  </si>
  <si>
    <t>PR 3, KM. 26.5</t>
  </si>
  <si>
    <t>PR 2, KM. 38.4</t>
  </si>
  <si>
    <t>AVE. CAMPO RICO, COUNTRY CLUB</t>
  </si>
  <si>
    <t>CALLE CESAR GONZALEZ, BALDRICH</t>
  </si>
  <si>
    <t>PR 176 KM. 0.9 CUPEY BAJO</t>
  </si>
  <si>
    <t>PR 2, KM. 124.5</t>
  </si>
  <si>
    <t>AVE. R. CLEMENTE, ESQ. CALLE 401</t>
  </si>
  <si>
    <t>MARGINAL, PLAZA ESCORIAL</t>
  </si>
  <si>
    <t>PR 3, ESQ. PR 53</t>
  </si>
  <si>
    <t>PR 842, BO CAIMITO</t>
  </si>
  <si>
    <t>AVE. DOMENECH, ESQ. HOSTOS</t>
  </si>
  <si>
    <t>AVE. MUÑOZ RIVERA, TRASTALLERES</t>
  </si>
  <si>
    <t>AVE. ISLA VERDE, FRENTE CEMENTERIO</t>
  </si>
  <si>
    <t>CALLE COLÓN, ESQ MARINA</t>
  </si>
  <si>
    <t>AVE. VICTORIA</t>
  </si>
  <si>
    <t>PR 111, KM. 0.3, BARRIO PALMA</t>
  </si>
  <si>
    <t>PR 129, KM. 3.4</t>
  </si>
  <si>
    <t>PR 171, KM. 0.4, DESVIO PR 773</t>
  </si>
  <si>
    <t>CALLE FRANCISCO CRUZ, URB. FERNÁNDEZ</t>
  </si>
  <si>
    <t xml:space="preserve">PR 129, INT. PR 134 </t>
  </si>
  <si>
    <t>PR 188, KM. 10.4, ESQ. PR 187</t>
  </si>
  <si>
    <t>PR 3, KM. 124.0</t>
  </si>
  <si>
    <t>PR 132, KM. 12.3</t>
  </si>
  <si>
    <t>CALLE JOSE DE DIEGO</t>
  </si>
  <si>
    <t>PR 125, INT. 119, KM. 21</t>
  </si>
  <si>
    <t>LOS MILLONES (AVE. PERIFERAL)</t>
  </si>
  <si>
    <t>PR 129, KM. 5.6</t>
  </si>
  <si>
    <t>PR 123, KM. 35.7</t>
  </si>
  <si>
    <t>PR 107, ESQ. KM. 1.4</t>
  </si>
  <si>
    <t>PR 152 INT. PR 771</t>
  </si>
  <si>
    <t>CALLE BARCELÓ # 2</t>
  </si>
  <si>
    <t>PR 144, KM. 1.8, BO. JAYUYA ABAJO</t>
  </si>
  <si>
    <t>PR 31, KM. 2.5</t>
  </si>
  <si>
    <t>CALLE 4 DE JULIO # 13</t>
  </si>
  <si>
    <t>AVE. SIMÓN MADERA ESQ. J. ANDINO, VILLA PRADES</t>
  </si>
  <si>
    <t>PR 861, INT. PR 827</t>
  </si>
  <si>
    <t>PR 123 INT PR 111, BO. SALTO ABAJO</t>
  </si>
  <si>
    <t>PR 1, KM. 121.5, BO. CALZADA, MERCEDITA</t>
  </si>
  <si>
    <t>MAYOR CANTERA ESQ. ACUEDUCTO</t>
  </si>
  <si>
    <t>CARR. 343 KM. 0.3 VALLE HERMOSO</t>
  </si>
  <si>
    <t>CALLE GEORGETTI # 46</t>
  </si>
  <si>
    <t>PR 189, KM. 2.3</t>
  </si>
  <si>
    <t>PR 189, KM. 3.3 (UNIV. TURABO)</t>
  </si>
  <si>
    <t>CARR. # 2 KM. 138.5</t>
  </si>
  <si>
    <t>AVE. PONTEZUELA ESQ. MARGINAL VISTAMAR</t>
  </si>
  <si>
    <t>AVE. CAMPO RICO FINAL,SABANA GARDENS</t>
  </si>
  <si>
    <t>PR 169, KM. 4.9</t>
  </si>
  <si>
    <t xml:space="preserve">CARR. 14 KM. 3.5  </t>
  </si>
  <si>
    <t>PR 177, (AL LADO INTER)</t>
  </si>
  <si>
    <t>PR 3, KM. 19.8, SECTOR PEDREGALES</t>
  </si>
  <si>
    <t>PR 109, KM. 0.6</t>
  </si>
  <si>
    <t>PR 172, ESQ 785</t>
  </si>
  <si>
    <t>CARR. 567 INT. A CARR. 565 &amp; 145</t>
  </si>
  <si>
    <t>PR 3, KM. 121.2</t>
  </si>
  <si>
    <t xml:space="preserve">CARR. 111,  KM. 13.4 </t>
  </si>
  <si>
    <t>PR 1, KM. 124.9 BO. BUCANA</t>
  </si>
  <si>
    <t xml:space="preserve">CARR. 10 KM. 35.2 </t>
  </si>
  <si>
    <t>CARR. 123, KM. 33.2</t>
  </si>
  <si>
    <t>PR 107, KM. 0.7</t>
  </si>
  <si>
    <t>PR 2, KM. 63.4</t>
  </si>
  <si>
    <t>CARR. 129 KM. 8.8</t>
  </si>
  <si>
    <t>PR 175, KM. 4.6, BO CARRAIZO</t>
  </si>
  <si>
    <t>PR 916, KM. 1.0</t>
  </si>
  <si>
    <t>PR 1, KM. 113.5,  INT. PR 149, BO. PASTILLO</t>
  </si>
  <si>
    <t>PR 149, KM. 17.6, BARRIO JAGUAS</t>
  </si>
  <si>
    <t>PR 159, KM. 7.5</t>
  </si>
  <si>
    <t>CALLE FIGUEROA # 25, ESQ. ESTEVES</t>
  </si>
  <si>
    <t>PR 155, KM. 48.8</t>
  </si>
  <si>
    <t>CARR. # 31, ESQ. PR 936, BARRIO BORINQUEN</t>
  </si>
  <si>
    <t>PR #115 (PUEBLO)</t>
  </si>
  <si>
    <t xml:space="preserve">PR 2, KM. 18.5 </t>
  </si>
  <si>
    <t>PR 14,KM. 8.0 SECTOR EL HOYO</t>
  </si>
  <si>
    <t>PR 1, MERCEDITA</t>
  </si>
  <si>
    <t>CALLE COMERCIO ESQ. CALLEJON COMERCIO</t>
  </si>
  <si>
    <t>PR 3. KM. 140.6</t>
  </si>
  <si>
    <t>PR 152, KM. 2.1</t>
  </si>
  <si>
    <t>PR 115, INT.  CALLE COLÓN</t>
  </si>
  <si>
    <t>PR 107, KM. 1.4</t>
  </si>
  <si>
    <t>PR 115, KM. 20.4</t>
  </si>
  <si>
    <t>PR 110, KM. 6.4</t>
  </si>
  <si>
    <t>PR 2, KM. 118.2</t>
  </si>
  <si>
    <t>PR # 2, KM. 123.5</t>
  </si>
  <si>
    <t>PR # 2, KM. 121.1</t>
  </si>
  <si>
    <t>PR 173, KM. 8.5, BO. SUMIDERO</t>
  </si>
  <si>
    <t>CALLE MUÑOZ RIVERA, INT. PR 156</t>
  </si>
  <si>
    <t>PR 2, KM. 91.0</t>
  </si>
  <si>
    <t>PR 185, KM. 4.7, BO. CAMPO RICO</t>
  </si>
  <si>
    <t>PR 119, KM. 8.7, BO. PIEDRAS GORDAS</t>
  </si>
  <si>
    <t>PR 156, KM. 34.5, BO. PALOMAS</t>
  </si>
  <si>
    <t>CALLE GEORGETTI # 21</t>
  </si>
  <si>
    <t>CALLE ESTEVEZ # 76</t>
  </si>
  <si>
    <t>PR 159, KM. 12.9</t>
  </si>
  <si>
    <t>PR 20, KM. 9.2 BO. CAMARONES</t>
  </si>
  <si>
    <t>CARR. 155 KM. 27.2</t>
  </si>
  <si>
    <t>CARR. 155 KM. 31.2</t>
  </si>
  <si>
    <t>PR #115 KM. 15.4 BARRIO ENSENADA</t>
  </si>
  <si>
    <t>PR 1, KM. 92.0, BO. RIO JUEYES</t>
  </si>
  <si>
    <t>AVE. SIMÓN MADERA # 7, VILLA PRADES</t>
  </si>
  <si>
    <t>CARR. # 159 KM. 19.6 BO. QUEBRADA ARENA</t>
  </si>
  <si>
    <t xml:space="preserve">CARR. # 123,  KM. 56.0 </t>
  </si>
  <si>
    <t>AVE. FDEZ JUNCOS</t>
  </si>
  <si>
    <t>BALDORIOTY DE CASTRO, MARGINAL, NORTE SHOPING CENTER</t>
  </si>
  <si>
    <t>PR 110, KM. 0.7</t>
  </si>
  <si>
    <t>PR 156, KM. 52.1</t>
  </si>
  <si>
    <t>PR 1, KM. 113.6,  INT. PR 149, BO. PASTILLO</t>
  </si>
  <si>
    <t>CARR. 152, KM. 12.2, BO. CEDRO ARRIBA</t>
  </si>
  <si>
    <t>CALLE VICTORIA - CEMENTERIO</t>
  </si>
  <si>
    <t>AVE. PADRE NOEL, PLAYA DE PONCE</t>
  </si>
  <si>
    <t>PR # 110, KM 23.7</t>
  </si>
  <si>
    <t>PR 2, KM. 117.4</t>
  </si>
  <si>
    <t>PR 2, KM 151.9</t>
  </si>
  <si>
    <t>PR-8838 SECTOR EL CINCO</t>
  </si>
  <si>
    <t xml:space="preserve"> PR 173, KM. 8.0, BO. RABANAL</t>
  </si>
  <si>
    <t>INT. PR-185 Y PR-9185</t>
  </si>
  <si>
    <t>CAG8</t>
  </si>
  <si>
    <t>H VEGA'S SERVICE STATION INC.</t>
  </si>
  <si>
    <t>CAR13</t>
  </si>
  <si>
    <t>ALBORAX INTERNATIONAL CORP</t>
  </si>
  <si>
    <t>CAR3</t>
  </si>
  <si>
    <t>YAB1</t>
  </si>
  <si>
    <t>GUR1</t>
  </si>
  <si>
    <t>BAY1</t>
  </si>
  <si>
    <t>LAP1</t>
  </si>
  <si>
    <t>FR</t>
  </si>
  <si>
    <t>SJU1</t>
  </si>
  <si>
    <t>SANL1</t>
  </si>
  <si>
    <t>ADJ1</t>
  </si>
  <si>
    <t>CARLOS R RIOS VELEZ</t>
  </si>
  <si>
    <t xml:space="preserve">CARR. #10 KM. 0.2 BO. GARZAS #28 </t>
  </si>
  <si>
    <t>AGA1</t>
  </si>
  <si>
    <t>PEP GAS COMPANY INC.</t>
  </si>
  <si>
    <t>CARR #2, KM 134.5</t>
  </si>
  <si>
    <t>CARR # 115, KM 26.6 BO ASOMANTE</t>
  </si>
  <si>
    <t>CARR #2, KM 137.2, BO. NARANJO, AGUADA</t>
  </si>
  <si>
    <t>AGU3</t>
  </si>
  <si>
    <t>AGU1</t>
  </si>
  <si>
    <t>AGU2</t>
  </si>
  <si>
    <t>CARR. #2 KM. 120.7, CAIMITAL ALTO</t>
  </si>
  <si>
    <t>WANDA NIEVES NEGRON</t>
  </si>
  <si>
    <t>CARR. # 107 KM.4.0</t>
  </si>
  <si>
    <t>CARR. # 111 NORTE KM. 9.3, GATE # 5 RAMEY</t>
  </si>
  <si>
    <t>GIOVANNY J. ALONSO ACEVEDO</t>
  </si>
  <si>
    <t>EDUARDO HERNANDEZ COURCEVIL</t>
  </si>
  <si>
    <t>CARR. # 2  KM. 123 H.1, BO. CANALES</t>
  </si>
  <si>
    <t>RD</t>
  </si>
  <si>
    <t>AGB1</t>
  </si>
  <si>
    <t>CARR 173 KM 6.6. BO SUMIDERO</t>
  </si>
  <si>
    <t>ANA1</t>
  </si>
  <si>
    <t>ANA3</t>
  </si>
  <si>
    <t xml:space="preserve">CARR. # 402   KM.  1.1 </t>
  </si>
  <si>
    <t>ANA2</t>
  </si>
  <si>
    <t>CARR. #2, KM. 142.8</t>
  </si>
  <si>
    <t>CARR #2  KM 141.50 BO. QUEBRADA LARGA</t>
  </si>
  <si>
    <t>ARE1</t>
  </si>
  <si>
    <t>ARE2</t>
  </si>
  <si>
    <t>ARE3</t>
  </si>
  <si>
    <t>CARR. #2 KM. 68.1 BO. SANTANA</t>
  </si>
  <si>
    <t>ROX GAS INC.</t>
  </si>
  <si>
    <t xml:space="preserve">CARR. #129 KM. 39.4 </t>
  </si>
  <si>
    <t>AVE. LLORENS TORRES 289, ESQ CRISTOBAL COLON</t>
  </si>
  <si>
    <t>ARE4</t>
  </si>
  <si>
    <t>ALBERTO VELEZ PEREZ</t>
  </si>
  <si>
    <t>ARE7</t>
  </si>
  <si>
    <t>CARR. # 10 KM. 75.0, ARECIBO</t>
  </si>
  <si>
    <t>PUNTO CARIBE PETROLEUM LLC</t>
  </si>
  <si>
    <t>CARR. #653,    KM. 0.1</t>
  </si>
  <si>
    <t>OMAR AGOSTO DIAZ</t>
  </si>
  <si>
    <t>CARR. # 2 KM. 69.5, BO. SANTANA</t>
  </si>
  <si>
    <t>CARR #129, KM 35.8, BO. DOMINGUITO, ARECIBO</t>
  </si>
  <si>
    <t>ARE5</t>
  </si>
  <si>
    <t>JOSE A RIVERA GONZALEZ</t>
  </si>
  <si>
    <t>CARR. # 651 KM. 3.2, BO. HATO ARRIBA,ARECIBO</t>
  </si>
  <si>
    <t>EMERITO ROSA VEGA</t>
  </si>
  <si>
    <t>CARR 662, INT 638, BO DOMINGO RUIZ</t>
  </si>
  <si>
    <t>ARE6</t>
  </si>
  <si>
    <t>CARR 639 KM1.7 BO SABANA HOYO</t>
  </si>
  <si>
    <t>CARR. PR #2, KM 80, HATO BAJO # 6</t>
  </si>
  <si>
    <t>CARR #2, ESQUINA CARR #10</t>
  </si>
  <si>
    <t>ARR1</t>
  </si>
  <si>
    <t>GUAY1</t>
  </si>
  <si>
    <t>BAR1</t>
  </si>
  <si>
    <t>RAFAEL NEGRON POLANCO</t>
  </si>
  <si>
    <t>CARR. #2 &amp; 140 KM. 58 CRUCE DAVILA</t>
  </si>
  <si>
    <t>MOHAMMED SABER ODEH</t>
  </si>
  <si>
    <t>CALLE TOMÁS DÁVILA NUM. 13</t>
  </si>
  <si>
    <t>FLO1</t>
  </si>
  <si>
    <t>ODEH ABDULJAWAD ODEH</t>
  </si>
  <si>
    <t>CARR. # 140  KM. 60.9. BO CIMARRONAS</t>
  </si>
  <si>
    <t>BRQ1</t>
  </si>
  <si>
    <t>BRQ3</t>
  </si>
  <si>
    <t>BRQ2</t>
  </si>
  <si>
    <t>CARR. #156 KM 10.5 BO PALO HINCADO</t>
  </si>
  <si>
    <t>CARR #152 KM 6.6 BO. QUEBRADILLAS</t>
  </si>
  <si>
    <t>BAY2</t>
  </si>
  <si>
    <t>BAY3</t>
  </si>
  <si>
    <t>TOAB1</t>
  </si>
  <si>
    <t>TOAB4</t>
  </si>
  <si>
    <t>BAY5</t>
  </si>
  <si>
    <t>BAY4</t>
  </si>
  <si>
    <t>MARGINAL &amp; PAZ FOREST HILLS</t>
  </si>
  <si>
    <t>FUENTES SECOND STATION LLC</t>
  </si>
  <si>
    <t>AVE. AGUAS BUENAS (CARR 174) ESQ CALLE 9, BO. JUAN SANCHEZ</t>
  </si>
  <si>
    <t xml:space="preserve">URB. SIERRA BAYAMON NORTH MAIN ESQ WEST MAIN </t>
  </si>
  <si>
    <t>ODEH PETROLEUM, INC.</t>
  </si>
  <si>
    <t>AVE. BETANCES URB. HERMANAS DÁVILA</t>
  </si>
  <si>
    <t>CARR. 2 KM 8.3 BO. JUAN SANCHEZ</t>
  </si>
  <si>
    <t>ASMAR ENERGY PETROLEUM INC</t>
  </si>
  <si>
    <t>CARR 2 KM 14.2 BO. HATO TEJAS</t>
  </si>
  <si>
    <t>AVE. LOMAS VERDES INT. RD. 174,URB. LOMAS VERDES</t>
  </si>
  <si>
    <t>SANTA CRUZ FUEL CORP.</t>
  </si>
  <si>
    <t xml:space="preserve">CARR. 32 ESQ. CALLE STA. CRUZ, BAYAMON, P.R. </t>
  </si>
  <si>
    <t>CARR. #167, RIO HONDO SHOPPING CENTER</t>
  </si>
  <si>
    <t>AVE. SANTA JUANITA, ESQ.INDIA,URB. STA.JUANITA,BAY</t>
  </si>
  <si>
    <t>JORGE AVILES VEVE</t>
  </si>
  <si>
    <t>WEST MAIN ESQ. AVE. COMERIO, SIERRA BAYAMON</t>
  </si>
  <si>
    <t>NAR1</t>
  </si>
  <si>
    <t>CARR.#147, KM. 1.0 BO. GUADIANAS, EXPRESO NARANJITO</t>
  </si>
  <si>
    <t>MAHMOUD ALI SHEHADE</t>
  </si>
  <si>
    <t>CARR. 2 KM 15.4 HATO TEJAS</t>
  </si>
  <si>
    <t>CARR. #167, KM. 19.4  ROYAL GARDENS</t>
  </si>
  <si>
    <t>CARR #2, KM 13.6, HATO TEJAS</t>
  </si>
  <si>
    <t>URB HERMANAS DÁVILA, AVE. BETANCES CALLE 3, LOTE 1-A</t>
  </si>
  <si>
    <t>TOAB3</t>
  </si>
  <si>
    <t>NASIM YAHYA</t>
  </si>
  <si>
    <t>CARR. #861, KM. 2.6, BO. PAJAROS AMERICANOS</t>
  </si>
  <si>
    <t>CENTRAL FUEL CORP. S/S</t>
  </si>
  <si>
    <t>AVE. CASTIGLIONI Y CALLE 21 BAYAMÓN GARDENS</t>
  </si>
  <si>
    <t>CRO2</t>
  </si>
  <si>
    <t>CRO1</t>
  </si>
  <si>
    <t>CARR. #103 Y #102</t>
  </si>
  <si>
    <t>STOP &amp; SHOP SS CORP.</t>
  </si>
  <si>
    <t>CARR. 100 KM. 6.4</t>
  </si>
  <si>
    <t>CARR. 103 KM 9.1 SECTOR LLANOS TUNAS</t>
  </si>
  <si>
    <t>RG SERVICE CORP.</t>
  </si>
  <si>
    <t xml:space="preserve">CALLE #86 CARBONELL </t>
  </si>
  <si>
    <t>CAG2</t>
  </si>
  <si>
    <t>CAG5</t>
  </si>
  <si>
    <t>CAG1</t>
  </si>
  <si>
    <t>CAG4</t>
  </si>
  <si>
    <t>CAG10</t>
  </si>
  <si>
    <t>CAG7</t>
  </si>
  <si>
    <t>CAG6</t>
  </si>
  <si>
    <t xml:space="preserve">CALLE BETANCES #90 ESQ AVE MERCADO </t>
  </si>
  <si>
    <t>BERWIN FUEL CORP</t>
  </si>
  <si>
    <t xml:space="preserve">CARR. 1 KM. 34.8 URB. INDUSTRIAL CARTAGENA </t>
  </si>
  <si>
    <t>J.C. POWER OIL, INC.</t>
  </si>
  <si>
    <t>CARR 156 KM 57.7 BO CANABON</t>
  </si>
  <si>
    <t>AVE. GARRIDO, ESQ. AQUA MARINA URBANIZACION VILLA BLANCA</t>
  </si>
  <si>
    <t>HWY 189 KM 1.8</t>
  </si>
  <si>
    <t xml:space="preserve">CARR. # 189 KM. 2.0 </t>
  </si>
  <si>
    <t>CALLE GAUTIER BENITEZ  # 153</t>
  </si>
  <si>
    <t>CARR #1, KM 29.2, BO. RIO CANAS</t>
  </si>
  <si>
    <t>CARR. # 189 KM. 1.7, CAGUAS, PR</t>
  </si>
  <si>
    <t>CARR. #1, KM. 27.1, BO. RIO CAÑAS</t>
  </si>
  <si>
    <t xml:space="preserve">CARR 1725 KM 2.2 BO. SAN ANTONIO </t>
  </si>
  <si>
    <t>CARR. # 1 KM 27.2, BO RIO CAÑAS</t>
  </si>
  <si>
    <t>CARR. # 172 KM 5.0, BO CAÑABONCITO</t>
  </si>
  <si>
    <t>ESCUELA CARR 1 &amp; 787</t>
  </si>
  <si>
    <t xml:space="preserve">BO TOMAS DE CASTRO #2 CARR 183 KM 4.6 </t>
  </si>
  <si>
    <t>BO. CERRO GORDO, CARR 916 KM 0.4</t>
  </si>
  <si>
    <t>SJU10</t>
  </si>
  <si>
    <t>CAM2</t>
  </si>
  <si>
    <t>CARR. #119, KM. 5.7, BO. PUENTE DE CAMUY</t>
  </si>
  <si>
    <t>CAR7</t>
  </si>
  <si>
    <t>CAR10</t>
  </si>
  <si>
    <t>CAN1</t>
  </si>
  <si>
    <t>URB VILLAS DE LOIZA, CARR 3 KM 19.9</t>
  </si>
  <si>
    <t>FUSTER SERVICE STATION</t>
  </si>
  <si>
    <t>CARR #185 KM 3.1, BO HATO PUERCO</t>
  </si>
  <si>
    <t>HAT3</t>
  </si>
  <si>
    <t>LUZ M. AGOSTO JIMENEZ</t>
  </si>
  <si>
    <t>CAN4</t>
  </si>
  <si>
    <t>MADIEL CARRASQUILLO CASTRO</t>
  </si>
  <si>
    <t>CAN2</t>
  </si>
  <si>
    <t>CARR. # 188 KM. 1.5  BO. SAN ISIDRO</t>
  </si>
  <si>
    <t>CAR9</t>
  </si>
  <si>
    <t>CAR4</t>
  </si>
  <si>
    <t>CAR8</t>
  </si>
  <si>
    <t>CAR12</t>
  </si>
  <si>
    <t>CAR1</t>
  </si>
  <si>
    <t>CAR5</t>
  </si>
  <si>
    <t>CAR11</t>
  </si>
  <si>
    <t>CAR2</t>
  </si>
  <si>
    <t>AVE. 65 INF. KM. 9.7</t>
  </si>
  <si>
    <t>AVE. J.M. FRAGOSO, ESQ. FIDALGO DÍAZ, VILLA FONTANA</t>
  </si>
  <si>
    <t>CARR. 874 ESQ. LOS NARANJALES, BO. HOYO MULAS</t>
  </si>
  <si>
    <t>AVENIDA ISLA VERDE</t>
  </si>
  <si>
    <t>URB. LOS ANGELES CALLE CELESTIAL # 2300</t>
  </si>
  <si>
    <t>CARR. # 3 KM. 7.5  BO. SAN ANTON</t>
  </si>
  <si>
    <t>KGB NOVA, LLC</t>
  </si>
  <si>
    <t>CARR.# 3 KM. 7.4 BO. SAN ANTON</t>
  </si>
  <si>
    <t>MARGINAL AVE. BALDORIOTY DE CASTRO, ESQ DEGETAU</t>
  </si>
  <si>
    <t>CARR. # 3 KM. 9.8</t>
  </si>
  <si>
    <t>JAIME BRAÑA TORRES INC</t>
  </si>
  <si>
    <t>URB. COUNTRY CLUB 4TA EXTENSION AVE. ITURREGUI ESQ. CALLE #413</t>
  </si>
  <si>
    <t xml:space="preserve">AVE. CAMPO RICO #800 URB. COUNTRY CLUB </t>
  </si>
  <si>
    <t>AVE. FIDALGO DÍAZ ESQ. VÍA 26 URB. VILLA FONTANA</t>
  </si>
  <si>
    <t xml:space="preserve"> SAN ANTON AVE. 65 INF. KM. 7.3 BO. SAN ANTON </t>
  </si>
  <si>
    <t>AVE. 65 DE INFANTERÍA KM. 5.8 ESQUINA CALLE CAMPO RICO</t>
  </si>
  <si>
    <t>CARR. #874, KM. 1.675</t>
  </si>
  <si>
    <t>CAR6</t>
  </si>
  <si>
    <t>URB. INDUSTRIAL LA CERAMICA, AVENIDA CAMPO RICO (ESTE FINAL)</t>
  </si>
  <si>
    <t>CAT2</t>
  </si>
  <si>
    <t>CAT1</t>
  </si>
  <si>
    <t>AVE. PONCE DE LEON 38,  ESQ. ROSA DE LIMA BO. SABANA</t>
  </si>
  <si>
    <t>CARR. #869 KM 0.7 BO. PALMAS</t>
  </si>
  <si>
    <t>CAY2</t>
  </si>
  <si>
    <t>CAY1</t>
  </si>
  <si>
    <t xml:space="preserve">CARR 1 KM 59.3 </t>
  </si>
  <si>
    <t xml:space="preserve">CARR. #1 KM. 57.7 BO. MONTELLANO </t>
  </si>
  <si>
    <t>CARR # 14 KM. 72.4, BO MONTELLANO</t>
  </si>
  <si>
    <t>CAG9</t>
  </si>
  <si>
    <t>CARR #1 KM 48.3 INT CON 787, BO BEATRIZ AL LADO CEMENTERIO EL EDEN</t>
  </si>
  <si>
    <t>CIA1</t>
  </si>
  <si>
    <t>CIA2</t>
  </si>
  <si>
    <t>CIA3</t>
  </si>
  <si>
    <t>CARR 149 KM 9.4</t>
  </si>
  <si>
    <t xml:space="preserve">CARR # 149 BO. JAGUAS KM 15.8  </t>
  </si>
  <si>
    <t>CID3</t>
  </si>
  <si>
    <t>CID1</t>
  </si>
  <si>
    <t>CID4</t>
  </si>
  <si>
    <t>CID2</t>
  </si>
  <si>
    <t>HECTOR CARRASQUILLO ZAYAS</t>
  </si>
  <si>
    <t>CARR 173 KM 0.3</t>
  </si>
  <si>
    <t>CALLE JOSE DE DIEGO FINAL #2</t>
  </si>
  <si>
    <t xml:space="preserve">CARR. 734 KM. CENTRO COMERCIAL VILLA DEL CARMEN </t>
  </si>
  <si>
    <t>CARR #173 KM 6.5 BARRIO RABANAL</t>
  </si>
  <si>
    <t>COA1</t>
  </si>
  <si>
    <t>COA2</t>
  </si>
  <si>
    <t>COA3</t>
  </si>
  <si>
    <t>COM1</t>
  </si>
  <si>
    <t>CARR 156 KM 35.4 BO DONA ELENA, COMERIO</t>
  </si>
  <si>
    <t>COR2</t>
  </si>
  <si>
    <t>COR3</t>
  </si>
  <si>
    <t>COR1</t>
  </si>
  <si>
    <t xml:space="preserve">CARR 159 KM 12.1 BO. DOS BOCAS </t>
  </si>
  <si>
    <t>DOR2</t>
  </si>
  <si>
    <t>DOR3</t>
  </si>
  <si>
    <t>DOR1</t>
  </si>
  <si>
    <t>TOAA1</t>
  </si>
  <si>
    <t>TOA ALTA FUEL CORP.</t>
  </si>
  <si>
    <t>CARR. 165 KM. 1.7 DORADO</t>
  </si>
  <si>
    <t>CARR. #699 &amp; 854</t>
  </si>
  <si>
    <t>CARR. 693 KM 8.2, MARGINAL COSTA ORO</t>
  </si>
  <si>
    <t>COOP GASOLINERA DE DORADO</t>
  </si>
  <si>
    <t xml:space="preserve">CALLE MENDEZ VIGO 343 </t>
  </si>
  <si>
    <t>CARR. #2 24.5 BO. ESPINOSA</t>
  </si>
  <si>
    <t>FAJ1</t>
  </si>
  <si>
    <t>FAJ2</t>
  </si>
  <si>
    <t>KARYM &amp; HERMANOS AA GAS STATION</t>
  </si>
  <si>
    <t>CARR. # 987, KM. 0.2</t>
  </si>
  <si>
    <t>JOSE ISMAEL MARQUEZ ALGARIN</t>
  </si>
  <si>
    <t>CARR. #3 KM. 44.5, SECTOR QUEBRADA HUERTAS</t>
  </si>
  <si>
    <t>FAJARDO S/S INC</t>
  </si>
  <si>
    <t>CARR. # 194 ESQ. MAIN ST.</t>
  </si>
  <si>
    <t>CARR. #3, KM. 43.2, BO. QUEBRADA</t>
  </si>
  <si>
    <t>CARR. #140, KM. 5.3 SECTOR LOS VÁZQUEZ</t>
  </si>
  <si>
    <t>GUAN1</t>
  </si>
  <si>
    <t xml:space="preserve">CARR. 116 KM. 24.7 BO. CAÑO </t>
  </si>
  <si>
    <t>CALLE BERDUN #1</t>
  </si>
  <si>
    <t>GUAY2</t>
  </si>
  <si>
    <t>JUAN E. BELTRAN RODRIGUEZ</t>
  </si>
  <si>
    <t>CARR. #3 KM. 134.2 BO. ALGARROBO</t>
  </si>
  <si>
    <t>HASAN BADRAM KHADER</t>
  </si>
  <si>
    <t xml:space="preserve">CARR. #3 KM. 135.2 </t>
  </si>
  <si>
    <t>ORESTES MARTINEZ GONZALEZ.</t>
  </si>
  <si>
    <t>CARR. #3 KM 135.8 AVE. LOS VETERANOS</t>
  </si>
  <si>
    <t>CARLOS A BURGOS ROCA</t>
  </si>
  <si>
    <t>CARR. #54, KM. 0.4</t>
  </si>
  <si>
    <t>GUAYA1</t>
  </si>
  <si>
    <t>CALLE MUÑOZ RIVERA #163 BO. SITIOS</t>
  </si>
  <si>
    <t>GUAYA2</t>
  </si>
  <si>
    <t>CARRETERA 127, INTERSECCIÓN 383, BO. MAGAS ABAJO</t>
  </si>
  <si>
    <t>GUA4</t>
  </si>
  <si>
    <t>GUA3</t>
  </si>
  <si>
    <t>GUA1</t>
  </si>
  <si>
    <t>SJU2</t>
  </si>
  <si>
    <t>GUA2</t>
  </si>
  <si>
    <t>AVE. ESMERALDA ESQ. LOPATEGUI, GUAYNABO</t>
  </si>
  <si>
    <t>MG ENERGY LLC</t>
  </si>
  <si>
    <t>CALLE TABONUCO ESQ. ORTEGÓN, SAN PATRICIO, URB. CAPARRA HILLS</t>
  </si>
  <si>
    <t>ANTONIO SANTOS RIVERA</t>
  </si>
  <si>
    <t>CARR.#20 &amp; BALDORIOTY KM. 6.0 LA CUMBRE</t>
  </si>
  <si>
    <t>REXCO PARK FUEL CORP.</t>
  </si>
  <si>
    <t>CARR 165, KM 3.6, REXCO INDUSTRIAL PARK, GUAYNABO, PR</t>
  </si>
  <si>
    <t>AVE. APOLO , CALLE MERCURIO, URB. APOLO</t>
  </si>
  <si>
    <t>PLAZA GUAYNABO, GUAYNABO, PUERTO RICO</t>
  </si>
  <si>
    <t xml:space="preserve">CARR #1, KM 22.0 </t>
  </si>
  <si>
    <t>CARR. # 189 KM 6.1</t>
  </si>
  <si>
    <t>HAT2</t>
  </si>
  <si>
    <t>CARR. # 130 KM. 4.8, BO. LECHUGA, HATILLO</t>
  </si>
  <si>
    <t>EDWIN G GALARZA GONZALEZ</t>
  </si>
  <si>
    <t>CARR #130, KM 7.8</t>
  </si>
  <si>
    <t>HAT1</t>
  </si>
  <si>
    <t>JAVIER ESPINOSA AVILA</t>
  </si>
  <si>
    <t>CARR. #2, BO. CARRIZALES, KM 84.8</t>
  </si>
  <si>
    <t>RANCHO DAN SERVICE STATION INC</t>
  </si>
  <si>
    <t>CARR. #2 KM 85.2 BO. CARRIZALES</t>
  </si>
  <si>
    <t>EDWIN PERAZA GARCIA</t>
  </si>
  <si>
    <t>CARR.# 493 KM. 0.9</t>
  </si>
  <si>
    <t>GA WEST INVESTMENT LLC</t>
  </si>
  <si>
    <t>CARR #2 KM 87.4 MARGINAL, BO. PUEBLO</t>
  </si>
  <si>
    <t>CARR #2, BO PUEBLO, KM 84.6</t>
  </si>
  <si>
    <t>HOR1</t>
  </si>
  <si>
    <t>CARR. #2 KM. 166.0</t>
  </si>
  <si>
    <t>SGE2</t>
  </si>
  <si>
    <t xml:space="preserve">CARRETERA PR-2 KM 166.4 </t>
  </si>
  <si>
    <t>HUM3</t>
  </si>
  <si>
    <t>HUM2</t>
  </si>
  <si>
    <t>CARR 3 KM 80.1</t>
  </si>
  <si>
    <t>HUM4</t>
  </si>
  <si>
    <t>IBRAHIM ABU-USBA</t>
  </si>
  <si>
    <t>CARR. #927, KM 2.2, BARRIO ANTON RUIZ</t>
  </si>
  <si>
    <t>CARR. #3, KM 80.2</t>
  </si>
  <si>
    <t>CARR. #3 KM. 78.0 BO. RIO ABAJO SECTOR JUNQUITO</t>
  </si>
  <si>
    <t>PALMAS FAMILY MART INC</t>
  </si>
  <si>
    <t>CARR. # 3  KM 85.7, BO. CANDELERO</t>
  </si>
  <si>
    <t>ISA1</t>
  </si>
  <si>
    <t>CARR. # 2 KM. 113.1</t>
  </si>
  <si>
    <t>JAY1</t>
  </si>
  <si>
    <t>CARR. #144, KM. 16.8 BO. COLLORES</t>
  </si>
  <si>
    <t>JUA2</t>
  </si>
  <si>
    <t>JUA1</t>
  </si>
  <si>
    <t>ANTONIO A. JUAN LEON</t>
  </si>
  <si>
    <t>CARR. #14, KM. 10.8, BO. COLLORES</t>
  </si>
  <si>
    <t>CARR. 510 KM. 2.0,  BO. SABANA LLANA</t>
  </si>
  <si>
    <t>LOS JUANES INVESTMENT CORP</t>
  </si>
  <si>
    <t>CARR. #14, KM. 11.3 BO. JACAGUAS</t>
  </si>
  <si>
    <t>JUA3</t>
  </si>
  <si>
    <t>CARR 14 KM 18.5, BO. RIO CANAS</t>
  </si>
  <si>
    <t>MOHAMED KAMAL ISHKIRAT</t>
  </si>
  <si>
    <t>CARR # 1 KM 113.3 BO. PASTILLO</t>
  </si>
  <si>
    <t>JUN1</t>
  </si>
  <si>
    <t>LAJ1</t>
  </si>
  <si>
    <t>CALLE 65 DE INFANTERIA 21 SUR</t>
  </si>
  <si>
    <t>CARR. #116 Y 305 KM. 25.8</t>
  </si>
  <si>
    <t>LAR1</t>
  </si>
  <si>
    <t>LAR2</t>
  </si>
  <si>
    <t>ANTONIO NIEVES VELEZ</t>
  </si>
  <si>
    <t xml:space="preserve">BO. CALLEJONES CARR. 129  KM. 21.8  INTERSECCIÓN 454 </t>
  </si>
  <si>
    <t>CARR. # 129 KM. 24.5, BO. PILETAS</t>
  </si>
  <si>
    <t>CARR. #183, KM 21.9, BO MONTONES (AVE. JESUS T PINERO #53)</t>
  </si>
  <si>
    <t>CARR 31, KM 14.8 BARRIO BOQUERON</t>
  </si>
  <si>
    <t>LOI1</t>
  </si>
  <si>
    <t>LUQ1</t>
  </si>
  <si>
    <t>JIBRIL JOHAR MOHAMED</t>
  </si>
  <si>
    <t>CARR. 3, KM. 33.3</t>
  </si>
  <si>
    <t>CALLE FERNANDEZ GARCIA #41</t>
  </si>
  <si>
    <t>MAN1</t>
  </si>
  <si>
    <t>MAN2</t>
  </si>
  <si>
    <t>CANTERA GAS STATION</t>
  </si>
  <si>
    <t xml:space="preserve">CARR.2  KM. 49.8 </t>
  </si>
  <si>
    <t>CARR. # 2 KM. 45.3 BO. CANTERA, MANATÍ</t>
  </si>
  <si>
    <t>MAN3</t>
  </si>
  <si>
    <t>CARR. 616 &amp; 685</t>
  </si>
  <si>
    <t>CARR 149 KM 3.1 JARDINES DE MONACO</t>
  </si>
  <si>
    <t xml:space="preserve">CARR # 2 KM 46.2 URB VILLA ATENAS </t>
  </si>
  <si>
    <t>MBO1</t>
  </si>
  <si>
    <t>CARRETERA 901, KM 0.05, BARRIO EMAJAGUA</t>
  </si>
  <si>
    <t>MAY2</t>
  </si>
  <si>
    <t>MAY3</t>
  </si>
  <si>
    <t>GUILLOTY (TOP FUEL)</t>
  </si>
  <si>
    <t>CARR. #2 KM. 184.3, BO. MIRADERO</t>
  </si>
  <si>
    <t>MAY1</t>
  </si>
  <si>
    <t>CALLE MCKINLEY #111. BO CANDELARIO, MAYAGUEZ</t>
  </si>
  <si>
    <t>MENDEZ AGUAYO CORPORATION</t>
  </si>
  <si>
    <t>CARR. 108 KM. 3.5, BO. MIRADERO</t>
  </si>
  <si>
    <t>CARR. #2, URB. SULTANA, CALLE TENERIFE #1</t>
  </si>
  <si>
    <t xml:space="preserve">CARR.#2 - MAYAGUEZ MALL SHOPPING CENTER </t>
  </si>
  <si>
    <t>JOSE J.MENDEZ MORALES</t>
  </si>
  <si>
    <t>CALLE MENDEZ VIGO #190</t>
  </si>
  <si>
    <t>CALLE COMERCIO #81</t>
  </si>
  <si>
    <t>CALLE BALBOA #127</t>
  </si>
  <si>
    <t>MOC1</t>
  </si>
  <si>
    <t>MOR3</t>
  </si>
  <si>
    <t>MOR2</t>
  </si>
  <si>
    <t>MOR1</t>
  </si>
  <si>
    <t>JOSE N MALDONADO MALDONADO</t>
  </si>
  <si>
    <t>CARR. #159, KM 0.1</t>
  </si>
  <si>
    <t>NAG1</t>
  </si>
  <si>
    <t>BENJAMIN PLACERES</t>
  </si>
  <si>
    <t>CARR. # 31 KM 3,5, ESQUINA JUAN R. GARZO, NAGUABO</t>
  </si>
  <si>
    <t xml:space="preserve">CARR. #152 KM. 12.3 BO. CEDRO ARRIBA </t>
  </si>
  <si>
    <t>CARR. #152, KM. 16.7, BO. CEDRO ABAJO</t>
  </si>
  <si>
    <t>CARR. #147, KM. 6.1</t>
  </si>
  <si>
    <t>CARR.152 KM. 10.0, INT. 779</t>
  </si>
  <si>
    <t>CARR. #152, KM. 18.9, BO. ANONES</t>
  </si>
  <si>
    <t>NAR3</t>
  </si>
  <si>
    <t>NIVIA D. DIAZ TORRES</t>
  </si>
  <si>
    <t>CARR. 164, KM. 8.2, LOMAS JAGUAS</t>
  </si>
  <si>
    <t>NAR2</t>
  </si>
  <si>
    <t>CARR 7780 KM 6.2 INT. 787 BO. ANONES</t>
  </si>
  <si>
    <t>ORO1</t>
  </si>
  <si>
    <t>PAT1</t>
  </si>
  <si>
    <t>SAFWAT NOUR JABER</t>
  </si>
  <si>
    <t>CALLE JESUS PINERO #10</t>
  </si>
  <si>
    <t>IDELFONSO BERNIER ROSARIO</t>
  </si>
  <si>
    <t>CARR # 3 KM 125.1 INT. CARR # 184</t>
  </si>
  <si>
    <t>PEN1</t>
  </si>
  <si>
    <t>PON3</t>
  </si>
  <si>
    <t>PON6</t>
  </si>
  <si>
    <t>PON4</t>
  </si>
  <si>
    <t>PON5</t>
  </si>
  <si>
    <t>PON1</t>
  </si>
  <si>
    <t>PON2</t>
  </si>
  <si>
    <t>PON7</t>
  </si>
  <si>
    <t>BO. MACHUELO, GLENVILLE SHOPPING CENTER</t>
  </si>
  <si>
    <t>AVE. HOSTOS #1155, BO.  LA MARINA</t>
  </si>
  <si>
    <t>CARR. #2, LOS NEGRITOS, BO. PAMPANOS</t>
  </si>
  <si>
    <t>CARR #2 VILLA GRILLASCA</t>
  </si>
  <si>
    <t>AJL SERVICE STATION, LLC</t>
  </si>
  <si>
    <t>CARR. #1 LOS CAOBOS, ESQ. BO. SABANETAS</t>
  </si>
  <si>
    <t>CARR. 133 KM. .08 ESQ. LAS AMERICAS</t>
  </si>
  <si>
    <t>CALLE FERROCARRIL, ESQ. HOSTOS</t>
  </si>
  <si>
    <t>AVE. LAS AMERICAS ESQ. MUÑOZ RIVERA</t>
  </si>
  <si>
    <t>CARR 14, KM 3.2, LA RAMBLA PLAZA</t>
  </si>
  <si>
    <t>CARR #14, KM 8.8, BO COTTO LAUREL</t>
  </si>
  <si>
    <t>CARR. 10 #289 -BO. MAGUEYES</t>
  </si>
  <si>
    <t>CARIBE FUELS LLC</t>
  </si>
  <si>
    <t xml:space="preserve">AVE. STGO DE LOS CABALEROS </t>
  </si>
  <si>
    <t>MISTER MAGIC C/W INC.</t>
  </si>
  <si>
    <t>CARR #123 KM 8.5 BO MAGUEYES</t>
  </si>
  <si>
    <t>CALLE VILLA #398 ESQ EDUARDO RUBERTE</t>
  </si>
  <si>
    <t>CALLE VILLA #237 ESQ RAMAL</t>
  </si>
  <si>
    <t>CALLE GUADALUPE, ESQ SALUD 70</t>
  </si>
  <si>
    <t>QUE1</t>
  </si>
  <si>
    <t>CARR. # MARGINAL SUR KM., 99.1 BO. CACAO</t>
  </si>
  <si>
    <t>CARR. # 2 KM. 98.5, BO. COCOS</t>
  </si>
  <si>
    <t>CARR #2 KM 97.3 BO COCOS</t>
  </si>
  <si>
    <t>RNC1</t>
  </si>
  <si>
    <t>CARR. # 115 KM. 13.0, BO. PUEBLO</t>
  </si>
  <si>
    <t>CARR. # 115 KM. 11.7</t>
  </si>
  <si>
    <t>CARR #115, KM 9.1</t>
  </si>
  <si>
    <t>RGR1</t>
  </si>
  <si>
    <t>RGR2</t>
  </si>
  <si>
    <t>RIO GRANDE GAS STATION INC</t>
  </si>
  <si>
    <t>CARR #3 KM 25.5, BO JUAN GONZALEZ</t>
  </si>
  <si>
    <t>CARR #3 KM 31.3 BO. PALMER</t>
  </si>
  <si>
    <t>RIO GRANDE PETROLEUM CORP</t>
  </si>
  <si>
    <t>CALLE PALMER #73 BO PALMER</t>
  </si>
  <si>
    <t>SJU8</t>
  </si>
  <si>
    <t>SJU7</t>
  </si>
  <si>
    <t>CARR. 176, KM. 3.8, CUPEY ALTO</t>
  </si>
  <si>
    <t>AVE. SAN CLAUDIO, CARR. 845, KM. 0.2, CUPEY</t>
  </si>
  <si>
    <t>AVE. DE DIEGO ESQ. EXP. TRUJILLO ALTO</t>
  </si>
  <si>
    <t>AVE. PONDE LEON #1203, ESQ CALLE CAPARRA, BO. VENEZUELA, RIO PIEDRAS</t>
  </si>
  <si>
    <t>CALLE JULIO ANDINO #582 URB. VILLA PRADES</t>
  </si>
  <si>
    <t xml:space="preserve">CARR 3 KM 2.0 65 INF </t>
  </si>
  <si>
    <t>SGR1</t>
  </si>
  <si>
    <t>SGR2</t>
  </si>
  <si>
    <t>AVE. 5 DE DICIEMBRE 110</t>
  </si>
  <si>
    <t>CARR. 368 KM. 0.8 BO MACHUCHAL</t>
  </si>
  <si>
    <t>CARR 117, INT 121</t>
  </si>
  <si>
    <t>SAL1</t>
  </si>
  <si>
    <t>SAL2</t>
  </si>
  <si>
    <t>CALLE SANTOS P. AMADEO Y DEGETAU, INT. CARR. # 701</t>
  </si>
  <si>
    <t>CARR. # 3 KM. 155.5, BO. JAGUAS</t>
  </si>
  <si>
    <t>SGE1</t>
  </si>
  <si>
    <t>CALLE LUNA #123</t>
  </si>
  <si>
    <t>CALLE LUNA #8</t>
  </si>
  <si>
    <t>JULIO ORTIZ BERRIOS</t>
  </si>
  <si>
    <t>CARR. #102 KM. 33.6</t>
  </si>
  <si>
    <t>SJU15</t>
  </si>
  <si>
    <t>SJU18</t>
  </si>
  <si>
    <t>SJU14</t>
  </si>
  <si>
    <t>SJU11</t>
  </si>
  <si>
    <t>SJU17</t>
  </si>
  <si>
    <t>SJU13</t>
  </si>
  <si>
    <t>SJU19</t>
  </si>
  <si>
    <t>SJU5</t>
  </si>
  <si>
    <t>SJU3</t>
  </si>
  <si>
    <t>SJU6</t>
  </si>
  <si>
    <t>AVE. CENTRAL, ESQ. SAN PATRICIO, LAS LOMAS</t>
  </si>
  <si>
    <t>AVE. DE DIEGO &amp; CARR. #21 REP. METROPOLITANO</t>
  </si>
  <si>
    <t>CALLE 52, ESQ. 54 URB. LA RIVIERA</t>
  </si>
  <si>
    <t>1007 AVENIDA MUÑOZ RIVERA</t>
  </si>
  <si>
    <t>SECUNDINO DIAZ BOU</t>
  </si>
  <si>
    <t>CALLE PARANÁ, ESQ. WESSER, RÍO PIEDRAS HEIGHTS</t>
  </si>
  <si>
    <t>GUERRA URIBE LLC</t>
  </si>
  <si>
    <t>CARR. #2 KM. 3.5, SECTOR BECHARA, AVE. KENNEDY PUERTO NUEVO</t>
  </si>
  <si>
    <t>CUPEY GAS, INC</t>
  </si>
  <si>
    <t>CARR. 844 KM. 2.1, CUPEY BAJO</t>
  </si>
  <si>
    <t>SANTA ROSA, ESQ. POLL LA CUMBRE BO. MONACILLOS</t>
  </si>
  <si>
    <t>AVE. CENTRAL &amp; 1039 PUERTO  NUEVO</t>
  </si>
  <si>
    <t>AVE. DOMENECH 403 Y CALLE NUEVA</t>
  </si>
  <si>
    <t>CALLE LUCHETTI &amp; MARGINAL, CONDADO</t>
  </si>
  <si>
    <t>LAS LOMAS URB. COMERCIAL DD #29</t>
  </si>
  <si>
    <t>CARR. #1 KM. 17, BUCARÉ</t>
  </si>
  <si>
    <t>SJU4</t>
  </si>
  <si>
    <t>CALLE GUAYAMA # 180, ESQ. FRANCIA</t>
  </si>
  <si>
    <t>AVE. ING. C. GONZALEZ #555 BALDRICH</t>
  </si>
  <si>
    <t>SJU21</t>
  </si>
  <si>
    <t>CARR. #176 KM. 1.4, CUPEY</t>
  </si>
  <si>
    <t>AVE. PONCE DE LEON # 73</t>
  </si>
  <si>
    <t>AVE. CENTRAL, ESQ. SAN PATRICIO, SUMMITT HILLS,</t>
  </si>
  <si>
    <t>AVE. ROOSEVELT # 1256</t>
  </si>
  <si>
    <t>CARR. 1, KM 16.6, URB SANTA MARIA, BO. RIO PIEDRAS</t>
  </si>
  <si>
    <t>SJU9</t>
  </si>
  <si>
    <t>FELIX A. BETANCES</t>
  </si>
  <si>
    <t>AVE. ROOSEVELT # 1301</t>
  </si>
  <si>
    <t>AVE. MUÑOZ RIVERA #560, PARADA 35</t>
  </si>
  <si>
    <t>CALLE QUISQUEYA ESQ. BOLIVIA</t>
  </si>
  <si>
    <t>AVE ROOSEVELT, ESQ ESCORIAL</t>
  </si>
  <si>
    <t>URB. CUPEY GARDENS AVE. CECILIANA # 555 ESQ. CALLE # 1</t>
  </si>
  <si>
    <t>AVE. SAN IGNACIO 1460, URB. ALTA MESA</t>
  </si>
  <si>
    <t>AVE ROOSEVELT, ESQ BARBOSA HATO REY</t>
  </si>
  <si>
    <t>AVENIDA FERNÁNDEZ JUNCOS 1505</t>
  </si>
  <si>
    <t>AVE FERNANDEZ JUNCOS 816 (MIRAMAR)</t>
  </si>
  <si>
    <t>EAGLE ONE GAS INC.</t>
  </si>
  <si>
    <t>CARR 842, KM 1.9, ESQ CAMINO LOS ROMEROS, BO CAIMITO</t>
  </si>
  <si>
    <t>SANL2</t>
  </si>
  <si>
    <t>ARMANDO ROSADO MOLINA</t>
  </si>
  <si>
    <t>CARR. # 181 KM 14.3 BO. ESPINO</t>
  </si>
  <si>
    <t>CARR. #181, KM. 2.2, BO. QUEMADOS</t>
  </si>
  <si>
    <t xml:space="preserve">CARR 132 KM 1.1 BO QUEMADO </t>
  </si>
  <si>
    <t>CARR. 183 KM. 3.9</t>
  </si>
  <si>
    <t>SSE1</t>
  </si>
  <si>
    <t>CARR #125, KM 18.7</t>
  </si>
  <si>
    <t>SANIS1</t>
  </si>
  <si>
    <t>TOAA2</t>
  </si>
  <si>
    <t>TOAA3</t>
  </si>
  <si>
    <t>CARR. #165, KM. 10.1, BO. CONTORNO</t>
  </si>
  <si>
    <t>CARR. 861, KM. 5.1, TOA ALTA</t>
  </si>
  <si>
    <t>TOAB2</t>
  </si>
  <si>
    <t>CARR. # 2 KM. 19.5 BO. CANDELARIA</t>
  </si>
  <si>
    <t>LEVITTOWN SERVICE STATION INC</t>
  </si>
  <si>
    <t>AVE. COMERIO ESQ. AVE. SABANA SECA, LEVITTOWN</t>
  </si>
  <si>
    <t>CARR. 866 INT. 867 BO SABANA SECA</t>
  </si>
  <si>
    <t>CARR #2 KM 18.3, BARRIO CANDELARIA</t>
  </si>
  <si>
    <t>TRUA1</t>
  </si>
  <si>
    <t>TRUA3</t>
  </si>
  <si>
    <t>MARACAIBO PETROLEUM CORP</t>
  </si>
  <si>
    <t>CARR. 846, KM. 0.5, BO. LAS CUEVAS</t>
  </si>
  <si>
    <t>INT CARR. 845-846 KM. 1.9</t>
  </si>
  <si>
    <t>TRUA2</t>
  </si>
  <si>
    <t>CARR. #181  KM. 9.6  BO. DOS BOCAS</t>
  </si>
  <si>
    <t>CARR. # 8860 KM. 0.6, BO. LAS CUEVAS</t>
  </si>
  <si>
    <t>TRUA4</t>
  </si>
  <si>
    <t xml:space="preserve">CARR. #848, KM. 2.9 BO. SAINT JUST </t>
  </si>
  <si>
    <t>UTU1</t>
  </si>
  <si>
    <t>CARR. # 10 KM 60.6 , BO SALLTO ABAJO</t>
  </si>
  <si>
    <t>UTU2</t>
  </si>
  <si>
    <t>JOSE R. GONZALEZ MERCADO</t>
  </si>
  <si>
    <t>CARR. # 111 KM. 15.8, BO. ANGELES , UTUADO</t>
  </si>
  <si>
    <t>JESUS GONZALEZ GONZALEZ</t>
  </si>
  <si>
    <t>CARR. # 111 KM.3.9,BO. VIVÍ ABAJO, UTUADO</t>
  </si>
  <si>
    <t>CARR. #123, KM. 55.4, SECTOR SALTO ABAJO, UTUADO</t>
  </si>
  <si>
    <t>VEGA1</t>
  </si>
  <si>
    <t>VEGA2</t>
  </si>
  <si>
    <t>CARR #2, KM 29.4</t>
  </si>
  <si>
    <t xml:space="preserve">CARR. # 2KM. 28.8 </t>
  </si>
  <si>
    <t>CARR #693, KM 18.2 BO. SABANA</t>
  </si>
  <si>
    <t xml:space="preserve">CARR. #2 SALIDA CARR. #155 </t>
  </si>
  <si>
    <t>CARR # 2, KM. 40.3, BO. ALGARROBOS, VEGA BAJA</t>
  </si>
  <si>
    <t>VEGB2</t>
  </si>
  <si>
    <t>CARR. 686 KM. 9.8 BO. YEGUADA</t>
  </si>
  <si>
    <t>CARR #2, KM 34.6, BARRIO PUEBLO NUEVO</t>
  </si>
  <si>
    <t>CARR. #2, KM. 38.8</t>
  </si>
  <si>
    <t>AVE. SOL (PR 686) KM 11.0, BO PTO. NUEVO</t>
  </si>
  <si>
    <t xml:space="preserve">CARR. # 2 KM. 40.0, </t>
  </si>
  <si>
    <t>VLLB1</t>
  </si>
  <si>
    <t>CARR. #151, KM. 0.5, URB. LA VEGA</t>
  </si>
  <si>
    <t>ENRIQUE SANCHEZ ALVARADO</t>
  </si>
  <si>
    <t>CAR #151 KM. 0.5 - VILLALBA</t>
  </si>
  <si>
    <t>YAB2</t>
  </si>
  <si>
    <t>CARR. # 3 KM. 94.2 BO. LIMONES</t>
  </si>
  <si>
    <t>YAU2</t>
  </si>
  <si>
    <t>YAU1</t>
  </si>
  <si>
    <t>YAU3</t>
  </si>
  <si>
    <t>CALLE 25 DE JULIO #48 CENTRO COMERCIAL LA QUINTA</t>
  </si>
  <si>
    <t>CALLE 25 DE JULIO ESQ CALLE SANTO DOMINGO</t>
  </si>
  <si>
    <t>URB INDUSTRIAL, INSTRAG PR 3334</t>
  </si>
  <si>
    <t>MOR4</t>
  </si>
  <si>
    <t>CHRIS DAYSE</t>
  </si>
  <si>
    <t>CARR #459, KM 5.3, BO. AGUACATE, AGUADILLA</t>
  </si>
  <si>
    <t>JOSE RODRIGUEZ VIP</t>
  </si>
  <si>
    <t>CARR. #1 KM 40.8 (FRENTE AL PUMA 196)</t>
  </si>
  <si>
    <t>URB. PALMAS</t>
  </si>
  <si>
    <t>FRENTE A LA BIBLIOTECA</t>
  </si>
  <si>
    <t>CALLE GEORGETTI #55</t>
  </si>
  <si>
    <t>CARR #129, KM 8.2 CAMPO ALEGRE</t>
  </si>
  <si>
    <t>BO. LOMAS CARR 149</t>
  </si>
  <si>
    <t>ANTES ADAM ROSA</t>
  </si>
  <si>
    <t>PR 198, FRENTE AL TOTAL</t>
  </si>
  <si>
    <t>CARR 159 KM 0.1</t>
  </si>
  <si>
    <t>DEL MAR INVESTMENT GROUP INC</t>
  </si>
  <si>
    <t>1908 AVENIDA MCLEARY</t>
  </si>
  <si>
    <t>KAR SERVICES CORPORATION</t>
  </si>
  <si>
    <t>CALLE ACUARIO ESQ. LESBOS, URB. VENUS GARDENS</t>
  </si>
  <si>
    <t>ABANICO SERV. STATION</t>
  </si>
  <si>
    <t>SUPERMERCADO AMIGO</t>
  </si>
  <si>
    <t>CARR. 848 BO. ST JUST</t>
  </si>
  <si>
    <t>CARR. 2 KM 36 O 37</t>
  </si>
  <si>
    <t>CARR 670 KM 6.8 (CERCA DE LA INTERS CON LA CARR 137), BO. PUGNADO</t>
  </si>
  <si>
    <t>VEGB3</t>
  </si>
  <si>
    <t>DOGGIE GAS</t>
  </si>
  <si>
    <t>CACHO GAS</t>
  </si>
  <si>
    <t>TOP FUEL</t>
  </si>
  <si>
    <t>CARR.  # 417  KM.  2.9 ,  AGUADA</t>
  </si>
  <si>
    <t>CALLE JOSE DE DIEGO (FRENTE AL NAUTICO DE BOQUERON)</t>
  </si>
  <si>
    <t>CARR. 185 KM 5.5</t>
  </si>
  <si>
    <t>N/A</t>
  </si>
  <si>
    <t>PR 413 Km 4.7</t>
  </si>
  <si>
    <t>PR-189 Int. Calle Emilia Principe (Al lado El Tenedor)</t>
  </si>
  <si>
    <t>RINCON</t>
  </si>
  <si>
    <t>SAN GERMAN</t>
  </si>
  <si>
    <t>SAN SEBASTIAN</t>
  </si>
  <si>
    <t>PR 110 KM 4.0</t>
  </si>
  <si>
    <t>65 INFANTERIA, ESQ. AVE CAMPO RICO</t>
  </si>
  <si>
    <t>CAMINO FONDO DEL SACO</t>
  </si>
  <si>
    <t>PR 30, INT PR 204 CERCA PLAZA LAS PIEDRAS SHOPPING</t>
  </si>
  <si>
    <t>TOP FUEL/William F Brennan</t>
  </si>
  <si>
    <t>CALLE POST 100 NORTE /N/N BOSQUE</t>
  </si>
  <si>
    <t>MENDEZ VIGO 14 / CASALS</t>
  </si>
  <si>
    <t>CARR 348 KM 3.5</t>
  </si>
  <si>
    <t>CARR 114 KM 1.4</t>
  </si>
  <si>
    <t>CARR 102 KM 5.4</t>
  </si>
  <si>
    <t>CARR 102 KM 6.5</t>
  </si>
  <si>
    <t>CARR. 106 KM 1.9/N/CARR. 351</t>
  </si>
  <si>
    <t>CARR. 106 KM 1.3</t>
  </si>
  <si>
    <t>PR 2 FRENTE SHOPPING HOME DEPOT</t>
  </si>
  <si>
    <t>CARR 103 KM 12.1</t>
  </si>
  <si>
    <t>MONTE GRANDE</t>
  </si>
  <si>
    <t>DOMS GAS</t>
  </si>
  <si>
    <t>SELECTOS</t>
  </si>
  <si>
    <t>CARR 102 KM_, CALLE MENA</t>
  </si>
  <si>
    <t>CARR 301 KM 5.4</t>
  </si>
  <si>
    <t>CARR 102 KM 17 / CAMINO LA GARITA</t>
  </si>
  <si>
    <t>CARR 102 KM 14.1</t>
  </si>
  <si>
    <t>TOP FUEL - GARITA GAS SS</t>
  </si>
  <si>
    <t>VP RACING FUEL</t>
  </si>
  <si>
    <t>regular</t>
  </si>
  <si>
    <t>PR 167, Km. 14.8</t>
  </si>
  <si>
    <t>CALLE POST # 245</t>
  </si>
  <si>
    <t>CARR. 901 KM. 1.2 BO. JUAN MARTIN</t>
  </si>
  <si>
    <t>CARR. 887 KM. 1.0</t>
  </si>
  <si>
    <t>PR 887, KM. 2.3, SAN ANTON</t>
  </si>
  <si>
    <t>SUNSHINE PETROLEUM</t>
  </si>
  <si>
    <t>AVE VICTORIA 559</t>
  </si>
  <si>
    <t>PR 176 - AVE VICTOR M LABIOSA INT. PR-8176</t>
  </si>
  <si>
    <t>JOSE JUAREZ - SAN GERARDO</t>
  </si>
  <si>
    <t>PR 183, TOMAS DE CASTRO  (DETRAS OSCAR C&amp;C)</t>
  </si>
  <si>
    <t>PR 845 INT CAMINO EL CAPA</t>
  </si>
  <si>
    <t>BO. JUNQUITO</t>
  </si>
  <si>
    <t>ANTES CARIBE</t>
  </si>
  <si>
    <t>CARR 852 KM 1.2 BO. DOS BOCAS TRUJILLO ALTO,</t>
  </si>
  <si>
    <t>PR-368 KM 11.8 BARRIO CAFETAL</t>
  </si>
  <si>
    <t>PR 10, CASI  ESQ. AVE. LLORENS TORRES (PR 2)</t>
  </si>
  <si>
    <t>PR-31 ESQ CALLE EUCALIPTO</t>
  </si>
  <si>
    <t>CALLE GENERAL VALERO, FAJARDO</t>
  </si>
  <si>
    <t>ULTRA TOP FUEL (ANTES PUMA - FJ PETROLEUM, LLC)</t>
  </si>
  <si>
    <t>ULTRA TOP FUEL (ANTES PUMA  - A. JUAN LEON)</t>
  </si>
  <si>
    <t>ULTRA TOP FUELS (ANTES PUMA /RG SERVICE CORP.)</t>
  </si>
  <si>
    <t>ULTRA TOP FUELS (ANTES PUMA FJ PETROLEUM, LLC)</t>
  </si>
  <si>
    <t>ULTRA TOP FUELS (ANTES PUMA /ANTONIO A. JUAN LEON)</t>
  </si>
  <si>
    <t>ECOMAXX S/S</t>
  </si>
  <si>
    <t>GULF SAN JOSE</t>
  </si>
  <si>
    <t>PUEBLO - PR 14</t>
  </si>
  <si>
    <t>VP PETROLEM INC. (ANTES PUMA)</t>
  </si>
  <si>
    <t>TONO RIVERA (ANTES PUMA)</t>
  </si>
  <si>
    <t>ANTES INDEPENDIENTE</t>
  </si>
  <si>
    <t>ANTES PUMA - VP PETROLEM INC.</t>
  </si>
  <si>
    <t>CARR. #2, KM. ESQ. CARR 402</t>
  </si>
  <si>
    <t>GARAGE ESTEVEZ (ANTES INDEPENDIENTE)</t>
  </si>
  <si>
    <t>CARR. 2 KM 38.5</t>
  </si>
  <si>
    <t>PR 2, KM. 38.5</t>
  </si>
  <si>
    <t>ANTES INDEP (ORLANDO VIZCARRONDO)</t>
  </si>
  <si>
    <t>PASEO REAL - PR 2, KM. 53.0</t>
  </si>
  <si>
    <t xml:space="preserve">CARR 159 KM 10.6 BO. DOS BOCAS </t>
  </si>
  <si>
    <t>HFS S/S  (EX-GPR)</t>
  </si>
  <si>
    <t>CALLE GEORGETTI, CENTRO KM 32.3</t>
  </si>
  <si>
    <t>CENTRO PUEBLO</t>
  </si>
  <si>
    <t>CARR 778</t>
  </si>
  <si>
    <t>CLARK (ANTES RAHOLISA S/S)</t>
  </si>
  <si>
    <t>EX-TOTAL, MARGINAL</t>
  </si>
  <si>
    <t xml:space="preserve">PR-31 </t>
  </si>
  <si>
    <t>CARR. # 2 KM. 98.8, BO. COCOS</t>
  </si>
  <si>
    <t>CODE</t>
  </si>
  <si>
    <t>CODE2</t>
  </si>
  <si>
    <t>BRAND</t>
  </si>
  <si>
    <t>BRAND2</t>
  </si>
  <si>
    <t>TRADE AREA</t>
  </si>
  <si>
    <t>SITE NAME</t>
  </si>
  <si>
    <t>ADDRESS</t>
  </si>
  <si>
    <t>REG</t>
  </si>
  <si>
    <t>PREM</t>
  </si>
  <si>
    <t>DSL</t>
  </si>
  <si>
    <t>DATE</t>
  </si>
  <si>
    <t>COMMENTS</t>
  </si>
  <si>
    <t>ULTRA TOP FUELS</t>
  </si>
  <si>
    <t>AMERICAN PET</t>
  </si>
  <si>
    <t>CLARK</t>
  </si>
  <si>
    <t>ANTES: EMAD MAALI BASHIR (PUMA)</t>
  </si>
  <si>
    <t>UTF</t>
  </si>
  <si>
    <t>SM</t>
  </si>
  <si>
    <t>LS</t>
  </si>
  <si>
    <t>CJ</t>
  </si>
  <si>
    <t>JV</t>
  </si>
  <si>
    <t>TJ</t>
  </si>
  <si>
    <t>JR</t>
  </si>
  <si>
    <t>CC</t>
  </si>
  <si>
    <t>ES</t>
  </si>
  <si>
    <t>EL</t>
  </si>
  <si>
    <t>OON</t>
  </si>
  <si>
    <t>DAUHAJRE GROUP LLC</t>
  </si>
  <si>
    <t>CLOSED</t>
  </si>
  <si>
    <t>AGUADA PETROLEUM</t>
  </si>
  <si>
    <t>ALL ENERGY INVESTMENT CORP</t>
  </si>
  <si>
    <t>FIRST STOP SERVICE STATION LLC</t>
  </si>
  <si>
    <t>AÑASCO PETROLEUM LLC</t>
  </si>
  <si>
    <t>DAWAHRA INVESTORS, LLC</t>
  </si>
  <si>
    <t>VP PETROLEUM INC</t>
  </si>
  <si>
    <t>JOSE A. RIVERA GONZALEZ</t>
  </si>
  <si>
    <t>MEGA PETROLEUM CORP.</t>
  </si>
  <si>
    <t>JBE, LLC</t>
  </si>
  <si>
    <t>FAZTUDOAPP, LLC</t>
  </si>
  <si>
    <t>JOSE E. COLON ORTIZ</t>
  </si>
  <si>
    <t>JAVIER PEREZ MARCANO</t>
  </si>
  <si>
    <t>FOREST HILLS FUEL CORP.</t>
  </si>
  <si>
    <t>MODESTO VELEZ RODRIGUEZ</t>
  </si>
  <si>
    <t>SIERRA BAYAMON FUEL CORP</t>
  </si>
  <si>
    <t>RICARDO ROMAN EYXARON</t>
  </si>
  <si>
    <t>SANTA JUANITA SERVICE STATION, INC.</t>
  </si>
  <si>
    <t>911 TIER AND FUEL DISTRIBUTORS</t>
  </si>
  <si>
    <t>DELTA FUELS CORP.</t>
  </si>
  <si>
    <t>WALDEMAR RAMOS RIOS</t>
  </si>
  <si>
    <t>PEDRO PADILLA</t>
  </si>
  <si>
    <t>DCFM GAS LLC.</t>
  </si>
  <si>
    <t>HMF SERVICE STATTION INC</t>
  </si>
  <si>
    <t>CERTENEJAS SERVICE STATION INC.</t>
  </si>
  <si>
    <t>ALVERIO SERVICE STA. INC BOLERA</t>
  </si>
  <si>
    <t>JAIME SAMHAN</t>
  </si>
  <si>
    <t>KALA CORP.</t>
  </si>
  <si>
    <t>GASOLINERA RIO CANAS CORP.</t>
  </si>
  <si>
    <t>VP PETROLEUM, INC.</t>
  </si>
  <si>
    <t>COSS SERVICE STATION INC.</t>
  </si>
  <si>
    <t>EMPRESAS GUILLERMO TORRES, INC</t>
  </si>
  <si>
    <t>BENITO HERNANDEZ RAMOS</t>
  </si>
  <si>
    <t>LEESAN INVESTMENT CORP</t>
  </si>
  <si>
    <t>RAKAN SERVICE CORP.</t>
  </si>
  <si>
    <t>ESCO ENERGY GROUP</t>
  </si>
  <si>
    <t>HASHIM SERVICE STATION, CORP</t>
  </si>
  <si>
    <t>AIMAN ABDELFATAH MAHMOUD ABUOSBA</t>
  </si>
  <si>
    <t>FUTURE TECHNOLOGY, INC</t>
  </si>
  <si>
    <t>MAC SERVICES, INC</t>
  </si>
  <si>
    <t>ISLA VERDE SERVICE STATION, INC</t>
  </si>
  <si>
    <t>CAROLINA ENERGY, LLC</t>
  </si>
  <si>
    <t>GROWTH, LLC</t>
  </si>
  <si>
    <t>CAROLINA FUEL CORP.</t>
  </si>
  <si>
    <t>HASHIM SERVICE STATION GROUP.</t>
  </si>
  <si>
    <t>AMELIA SS, CORPORATION.</t>
  </si>
  <si>
    <t>VP PETROLEUM, INC. -  CAYEY</t>
  </si>
  <si>
    <t>BEST LEVEL PETROLEUM INC.</t>
  </si>
  <si>
    <t>CPM SERVICE INC</t>
  </si>
  <si>
    <t>CARLOS G. ORTIZ MELENDEZ</t>
  </si>
  <si>
    <t>ARAFAT MOHAMED</t>
  </si>
  <si>
    <t>JOSE LINO ORTIZ PEREIRA</t>
  </si>
  <si>
    <t xml:space="preserve">COLON SERVICE STATION COMERIO INC. </t>
  </si>
  <si>
    <t>JETDY, CORP.</t>
  </si>
  <si>
    <t>FUENTES SERVICE STATION, INC</t>
  </si>
  <si>
    <t>AKI PETROLEUM LLC</t>
  </si>
  <si>
    <t>JM SERVICES INC.</t>
  </si>
  <si>
    <t>RMS GAS STATION INC.</t>
  </si>
  <si>
    <t>SERVISTATION MS, INC</t>
  </si>
  <si>
    <t>EDWIN ALMODOVAR NAZARIO</t>
  </si>
  <si>
    <t>ANTONIO ANGEL JUAN LEON</t>
  </si>
  <si>
    <t>GHASSAN JALAL ZAYED</t>
  </si>
  <si>
    <t>GUERRA 5, INC.</t>
  </si>
  <si>
    <t>LUIS CARLOS CRESPO ORTIZ</t>
  </si>
  <si>
    <t>GURABO PETROLEUM GROUP CORP.</t>
  </si>
  <si>
    <t>MARCELINO SOLA MARQUEZ</t>
  </si>
  <si>
    <t>JOSE B TOLEDO</t>
  </si>
  <si>
    <t>FELIX ROJAS FORERO</t>
  </si>
  <si>
    <t>RAFAEL MERCADO GUIGLIOTTY</t>
  </si>
  <si>
    <t>SYNERFUEL &amp; ALLIANCE DEVELOPMENT INC</t>
  </si>
  <si>
    <t>CERTENEJAS SERVICE STATION, INC.</t>
  </si>
  <si>
    <t>INMOBILARIA SANTOS, SE</t>
  </si>
  <si>
    <t>JOSE ROSADO BAEZ</t>
  </si>
  <si>
    <t xml:space="preserve">FIRST STOP SERVICE STATION </t>
  </si>
  <si>
    <t>CGS LLS.</t>
  </si>
  <si>
    <t>FAST FUEL SERVICE STATION, CORP</t>
  </si>
  <si>
    <t>A AND T SERVICE STATION CORP.</t>
  </si>
  <si>
    <t xml:space="preserve">RAFAEL BELTRAN </t>
  </si>
  <si>
    <t>ILIA MILAGROS IRIZARRY NAZARIO</t>
  </si>
  <si>
    <t>DEL MAR INVESTMENT GROUP, INC.</t>
  </si>
  <si>
    <t>LUZ N. GONZALEZ VELEZ</t>
  </si>
  <si>
    <t>COSTA AZUL DEL CARIBE, LLC.</t>
  </si>
  <si>
    <t>ANDRES RUIZ MARTINEZ</t>
  </si>
  <si>
    <t>ELVING VISBAL CASTRO</t>
  </si>
  <si>
    <t>DAWAHRA PETROLEUM, LLC</t>
  </si>
  <si>
    <t>COLON ALONSO GROUP, INC</t>
  </si>
  <si>
    <t>OASIS SERVICE STATION INC.</t>
  </si>
  <si>
    <t>ANONES SERVICE STATION</t>
  </si>
  <si>
    <t xml:space="preserve">ANTONIO LEON </t>
  </si>
  <si>
    <t>LUMAS FUELS CORP</t>
  </si>
  <si>
    <t>PUMAX, LLC.</t>
  </si>
  <si>
    <t>HENRIQUEZ MOROS, LLC</t>
  </si>
  <si>
    <t>LUIS RAFAEL GUEITS MALDONADO</t>
  </si>
  <si>
    <t>EMPRESAS JMV INC.</t>
  </si>
  <si>
    <t>MARICELYS RUIZ</t>
  </si>
  <si>
    <t>KGB NOVA LLC.</t>
  </si>
  <si>
    <t>DAWAHRA FUEL STATION LLC</t>
  </si>
  <si>
    <t>SAN GERMAN SERVICE STATION, INC</t>
  </si>
  <si>
    <t>SAN GERMÁN SERVICE STATION INC.</t>
  </si>
  <si>
    <t>RAFAEL E. MERCADO GUIGLIOTTY</t>
  </si>
  <si>
    <t>SAN GERMÁN SERVICE STATION, INC.</t>
  </si>
  <si>
    <t>POWER PARTNERS LLC</t>
  </si>
  <si>
    <t>MUÑOZ RIVERA FUEL CORP</t>
  </si>
  <si>
    <t>LA CUMBRE GAS &amp; MINI MARKET INC.</t>
  </si>
  <si>
    <t>SAN CLAUDIO FUEL CORP</t>
  </si>
  <si>
    <t>GULF PLAZA, INC</t>
  </si>
  <si>
    <t>LAS LOMAS FUEL CORP</t>
  </si>
  <si>
    <t>GASOLINA H &amp; A CORP</t>
  </si>
  <si>
    <t>QUINTANA FUEL CORP. S/S</t>
  </si>
  <si>
    <t>GASOLINERA C VEGA INC</t>
  </si>
  <si>
    <t>N&amp;L, INC.</t>
  </si>
  <si>
    <t>EMA INVESTMENT CORP</t>
  </si>
  <si>
    <t>TAWFEEG ABDELFATAH ABOUSBA</t>
  </si>
  <si>
    <t>FRANCHISE INVESTMENTS, LLC</t>
  </si>
  <si>
    <t>HATO REY FUEL, CORP.</t>
  </si>
  <si>
    <t>ROMO GROUP, LLC</t>
  </si>
  <si>
    <t>CECILIANA SERVICE STATION, CORP</t>
  </si>
  <si>
    <t xml:space="preserve">ALTAMESA FUEL CORP. </t>
  </si>
  <si>
    <t>HHF SERVICE STATION INC</t>
  </si>
  <si>
    <t>QUEMADOS S/S LLC</t>
  </si>
  <si>
    <t>MOTHER &amp; SONS ADMINISTRATION SERVICE INC</t>
  </si>
  <si>
    <t>ORTÍZ &amp; RAMÍREZ SERVICE STATION</t>
  </si>
  <si>
    <t>ROBERTO SEIJO MARERO DBA ROCA SERV STATION</t>
  </si>
  <si>
    <t>WILBERT ORTIZ</t>
  </si>
  <si>
    <t>LAS CUMBRES FUEL, CORP</t>
  </si>
  <si>
    <t>GURABO FUEL CORP</t>
  </si>
  <si>
    <t>HAA FUEL CORP.</t>
  </si>
  <si>
    <t>HECTOR JOSE RIVERA GONZALEZ</t>
  </si>
  <si>
    <t>SAMI DAMIS SULEIMAN</t>
  </si>
  <si>
    <t xml:space="preserve">VP PETROLEUM, INC. </t>
  </si>
  <si>
    <t>VEGA MAR SERVICE STATION INC.</t>
  </si>
  <si>
    <t>ROBERTO SEIJO MARRERO DBA ROCA SERV STATION</t>
  </si>
  <si>
    <t>A H GAS STATION</t>
  </si>
  <si>
    <t>OMAR M. BEARAT BEARAT</t>
  </si>
  <si>
    <t>FELIX RAUL SANTIAGO RIVERA</t>
  </si>
  <si>
    <t>JUAN A. SEPULVEDA RAMOS</t>
  </si>
  <si>
    <t>ORESTES MARTÍNEZ GONZÁLEZ</t>
  </si>
  <si>
    <t>SOUTHERN GAS STATION, INC</t>
  </si>
  <si>
    <t>Average of REG</t>
  </si>
  <si>
    <t>Average of PREM</t>
  </si>
  <si>
    <t>Average of DSL</t>
  </si>
  <si>
    <t>ANY TIME</t>
  </si>
  <si>
    <t>PHILLIPS 66</t>
  </si>
  <si>
    <t>ROBERTO ALVARADO (ANTES SHELL)</t>
  </si>
  <si>
    <t>ODEH PETROLEUM, INC. (ANTES PUMA)</t>
  </si>
  <si>
    <t>CARR. 189, ESQ. CALLE ACOSTA KM 0.6 BO. BAIROA</t>
  </si>
  <si>
    <t>ISRAEL BENITEZ (ANTES ECOMAXX)</t>
  </si>
  <si>
    <t>ANTES ECOMAXX</t>
  </si>
  <si>
    <t>ANYTIME (ANTES SONIA PEÑA RIVERA)</t>
  </si>
  <si>
    <t>PR 3, KM. 83.8, BO. CATANO (EX-ESSO)</t>
  </si>
  <si>
    <t>GULF CAPAEZ</t>
  </si>
  <si>
    <t>PR 130, KM. 3.8 BARRIO  CAPAEZ</t>
  </si>
  <si>
    <t>TEXACO</t>
  </si>
  <si>
    <t>CARMEN ROSARIO</t>
  </si>
  <si>
    <t>JOSÉ L. GARCÍA/(ANTES TOTAL)</t>
  </si>
  <si>
    <t>FERNANDO MARTINEZ/ANTES ECOMAXX</t>
  </si>
  <si>
    <t>MOHAMMED SABER ODEH / ANTES PUMA</t>
  </si>
  <si>
    <t>JAVIER ESPINOSA AVILA (REBRAND FROM PUMA)</t>
  </si>
  <si>
    <t xml:space="preserve">JAVIER ESPINOSA AVILA  / ANTES PUMA        </t>
  </si>
  <si>
    <t xml:space="preserve"> VICTOR RAMIREZ  LORENZO / ANTES PUMA</t>
  </si>
  <si>
    <t>ANTES: PUMA DAWAHRA INVESTORS LLC</t>
  </si>
  <si>
    <t>VP PETROLEUM UTUADO / ANTES PUMA</t>
  </si>
  <si>
    <t>VP PETROLEUM, INC (ANTES PUMA)</t>
  </si>
  <si>
    <t>MONTANEZ SERVICE STATION</t>
  </si>
  <si>
    <t>Count of CODE</t>
  </si>
  <si>
    <t>ODEH PETROLEUM / (ANTES PUMA)</t>
  </si>
  <si>
    <t>LATITUD</t>
  </si>
  <si>
    <t>LONGITUD</t>
  </si>
  <si>
    <t>MEGA PETROLEUM CORP. / ANTES PUMA</t>
  </si>
  <si>
    <t>TOP FUEL GASOLINE LLC (ANTES PUMA)</t>
  </si>
  <si>
    <t>REY DEL VALLE PEREZ/ANTES PUMA</t>
  </si>
  <si>
    <t>ODEH PETROLEUM INC. SUPER G11</t>
  </si>
  <si>
    <t>ODEH PETROLEUM INC./ANTES PUMA</t>
  </si>
  <si>
    <t>AVE. PONCE DE LEÓN/MADRID</t>
  </si>
  <si>
    <t>AVE. BARBOSA/NAVARRA</t>
  </si>
  <si>
    <t>CALLE LOIZA/TAFT, SANTURCE</t>
  </si>
  <si>
    <t>UMPIERRE (EHRET)</t>
  </si>
  <si>
    <t>CARR 101 KM 16.7</t>
  </si>
  <si>
    <t>CARR 103 KM 5.1 / W/ CARR 102</t>
  </si>
  <si>
    <t>CARR 100 KM 5.2 / SIN NOMBRE</t>
  </si>
  <si>
    <t>CARR 301 KM 7.4 / SIN NOMBRE</t>
  </si>
  <si>
    <t>CARR. #101 KM. 18.1</t>
  </si>
  <si>
    <t>CARR 100 KM 2.0</t>
  </si>
  <si>
    <t>CARR 100 KM 3.7</t>
  </si>
  <si>
    <t>CALLE SALVADOR BRAU #65 / PR-312</t>
  </si>
  <si>
    <t>EDWARD S/S</t>
  </si>
  <si>
    <t>PPR 127, KM 8.1 BO. QUEBRADAS</t>
  </si>
  <si>
    <t>CALLE DR BARBOSA 2 - (PRIMERA ENTRADA)</t>
  </si>
  <si>
    <t>CALLE MUÑOZ RIVERA # 150</t>
  </si>
  <si>
    <t>CARR 2 KM 156.3 / CARR 309</t>
  </si>
  <si>
    <t>PR 116, KM. 14.0</t>
  </si>
  <si>
    <t>PR-101 KM 5.6 - FRENTE AL HOSPITAL VIEJO</t>
  </si>
  <si>
    <t>CARR 101 / CARR 306  - BO PALMAREJO</t>
  </si>
  <si>
    <t>CARR 385 / CARR 132</t>
  </si>
  <si>
    <t>CARR 121 (CALLE G MARTINEZ #2) / JULIO VICTOR</t>
  </si>
  <si>
    <t>CARR 122 KM 3 (AVE CASTRO PEREZ)</t>
  </si>
  <si>
    <t>88 AVENIDA CASTRO PEREZ / CARR 362</t>
  </si>
  <si>
    <t>CARR 128 / N/ CARR 376</t>
  </si>
  <si>
    <t>W. MORALES</t>
  </si>
  <si>
    <t>CALLE 25 DE JULIO 38</t>
  </si>
  <si>
    <t>GARAGE AMIGO</t>
  </si>
  <si>
    <t>376 KM 1.9 BARRIADA LLUVERA</t>
  </si>
  <si>
    <t>CARR 116 / S/ CARR 121  (CENTRO COMERCIAL)</t>
  </si>
  <si>
    <t/>
  </si>
  <si>
    <t>MEGA TEXXAS S/S</t>
  </si>
  <si>
    <t>VP PETROLEUM - VILLA PRADES (PUMA&gt;ANYTIME&gt;GULF)</t>
  </si>
  <si>
    <t>MARGINAL PR 190/ANDALUCIA (GOLDEN TOWERS)</t>
  </si>
  <si>
    <t>JJJK ASSOCIATES, CORP. / ANTES PUMA</t>
  </si>
  <si>
    <t>Code</t>
  </si>
  <si>
    <t>Direccion Fisica</t>
  </si>
  <si>
    <t>Municipio</t>
  </si>
  <si>
    <t>mie</t>
  </si>
  <si>
    <t>dom</t>
  </si>
  <si>
    <t>CARR. # 149 KM. 66.2 SALIDA VILLALBA</t>
  </si>
  <si>
    <t>n/a</t>
  </si>
  <si>
    <t>CARR. #189 KM 1.7</t>
  </si>
  <si>
    <t>ok</t>
  </si>
  <si>
    <t>CARR. 174 &amp; AVE. LOMAS VERDES</t>
  </si>
  <si>
    <t>CARR#2 KM.99.8  BO. COCOS</t>
  </si>
  <si>
    <t>CARR. #417, KM 2.8 BO MAL PASO</t>
  </si>
  <si>
    <t>CARRETERA PR-2 KM 97.0, BO COCOS</t>
  </si>
  <si>
    <t>CALLE BARBOSA - PUEBLO</t>
  </si>
  <si>
    <t>PR 167/CALLE PRINCIPE, RIO HONDO</t>
  </si>
  <si>
    <t>SHEHADEH ALI MAHMOUD (ANTES JOAQUIN SILVER)</t>
  </si>
  <si>
    <t>KM.HM 81.1 CARR 153 BO CAPAEZ, ADJUNTAS</t>
  </si>
  <si>
    <t>CARR 199 / CARR 840 AVE. LAS CUMBRES, ROYAL TOWN</t>
  </si>
  <si>
    <t>AVE LAUREL, ESQ. CARR 831</t>
  </si>
  <si>
    <t>PR 2 KM. 15.9 / ESQ. AVE DON PELAYO</t>
  </si>
  <si>
    <t>COVADONGA</t>
  </si>
  <si>
    <t>CARR 311 KM 3.2 / S/ CARR 100</t>
  </si>
  <si>
    <t>CARR 1 KM 29.0 / CARR 798</t>
  </si>
  <si>
    <t>CARR 156 KM 159.0 / CALLE BARCELONA - SALIDA AGUAS BUENAS</t>
  </si>
  <si>
    <t>CARR 1 KM 30.8  / CARR 796</t>
  </si>
  <si>
    <t>GUASABARA (HÉCTOR GIERBOLINI )</t>
  </si>
  <si>
    <t>CALLE GAUTIER BENÍTEZ 160 / OPP MERCURIO</t>
  </si>
  <si>
    <t>MARAM - CARLOS CASILLA</t>
  </si>
  <si>
    <t>PR 1 KM 33.9  ESQ. CARR 189 (ESTATUA LA INDIA)</t>
  </si>
  <si>
    <t>MIS ABUELOS GAS STATION - FAUSTO SILVERIO</t>
  </si>
  <si>
    <t>AVE.CAMPO RICO 246 / W/ CALLE B</t>
  </si>
  <si>
    <t>PR 887, KM. 0.2 / OPP CARR 848 BO. SAN ANTÓN</t>
  </si>
  <si>
    <t>AVE. CAMPO RICO ESQ. FIDALGO. DIAZ</t>
  </si>
  <si>
    <t>SABANA GARDENS S/S - NUMEH SALEH</t>
  </si>
  <si>
    <t>AVE. MONSERRATE/ESQ R. CLEMENTE, VILLA CAROLINA</t>
  </si>
  <si>
    <t>AVE. 65 DE INF - CALLE MARGINAL (CERCA ENTRADA CAROLINA)</t>
  </si>
  <si>
    <t>PR 3 ICI PAINT- KM 12.6 / W/ CARR 857</t>
  </si>
  <si>
    <t>MONROIG</t>
  </si>
  <si>
    <t>CARR 869 / CALLE 2, URB. INDUSTRIAL</t>
  </si>
  <si>
    <t>CARR 1 / S/ CARR 7736 KM 50.1 -SALIDA GUAVATE</t>
  </si>
  <si>
    <t>CARR 6685 / OPP/ CARR 140 - BO. FRONTON</t>
  </si>
  <si>
    <t>CARR 787 KM 4.4 / CALLE SIN NOMBRE</t>
  </si>
  <si>
    <t>CARR 159 KM 15.9 / CARR 164</t>
  </si>
  <si>
    <t>CARR 140 KM 56.1 / NR CARR 642</t>
  </si>
  <si>
    <t>M Y F</t>
  </si>
  <si>
    <t>LAS MAREAS</t>
  </si>
  <si>
    <t xml:space="preserve">PR 3, KM. 141.2 </t>
  </si>
  <si>
    <t>JBS SERVICE STATION</t>
  </si>
  <si>
    <t>VILLA CAPARRA</t>
  </si>
  <si>
    <t>PR 2 KM 7.2, BO. JUAN DOMINGO</t>
  </si>
  <si>
    <t>PR 2 KM 7.1, BO. JUAN DOMINGO</t>
  </si>
  <si>
    <t>ANTONIO GONCALVES / LOS RANCHOS</t>
  </si>
  <si>
    <t>CARR 20 SR KM 2.5 EXP. MARTÍNEZ NADAL</t>
  </si>
  <si>
    <t>PR 1 /CARR. 20, LA MUDA</t>
  </si>
  <si>
    <t>EXCELLIUM</t>
  </si>
  <si>
    <t>CARR 181 KM 25.2 / N/ CARR 30 (SALIDA CARR. 30)</t>
  </si>
  <si>
    <t>CALLE GUILLERMO ESTEVES (PR-144), ESQ VICENS</t>
  </si>
  <si>
    <t>PR 149, KM. 63.8 / CARR. 552</t>
  </si>
  <si>
    <t>CARR 3 KM 36.2 / CALLE 7</t>
  </si>
  <si>
    <t>PR 2, KM. 47.8 (CERCA INT. 149)</t>
  </si>
  <si>
    <t>PR 2, KM 151 - BARRIO ALGARROBO</t>
  </si>
  <si>
    <t>JOSY SERVICE STATION /JOAQUIN ORTIZ</t>
  </si>
  <si>
    <t>RODRIGUEZ S/S (FÉLIX RODRÍGUEZ)</t>
  </si>
  <si>
    <t>CARR 3 KM 123 / E/ DESVIO SUR</t>
  </si>
  <si>
    <t>CALLE MUÑOZ RIVERA 702 (PR 132)</t>
  </si>
  <si>
    <t>CALLE MUÑOZ RIVERA 200 (PR-132)</t>
  </si>
  <si>
    <t>CARR 591 / CARR 2 (EL TUQUE)</t>
  </si>
  <si>
    <t>PR 132, KM. 2.5 / PR-500 BO. CANAS (SALIDA PEÑUELAS)</t>
  </si>
  <si>
    <t>PR 133, KM. 0.8 (CUATRO CALLES) / ESQ AVE LAS AMERICAS</t>
  </si>
  <si>
    <t>EL MONTE</t>
  </si>
  <si>
    <t>COOPERATIVA CHOFERIL</t>
  </si>
  <si>
    <t>PR 3, KM. 23.7 BO DE LAS FLORES</t>
  </si>
  <si>
    <t>CARR 102 (AVE 5 DIC) KM 39.6 / ESQ  CALLE LUNA</t>
  </si>
  <si>
    <t>AVE. QUILINCHINI #26 (PR-121)</t>
  </si>
  <si>
    <t>AVE. PAZ GRANELA / JULIO AYBAR</t>
  </si>
  <si>
    <t>CALLE ESCORIAL 557 / CALLE ELMIRA</t>
  </si>
  <si>
    <t>AV JOSE DE DIEGO / CALLE 48</t>
  </si>
  <si>
    <t>AVE. ROOSEVELT #957, AL LADO CUARTEL GENERAL</t>
  </si>
  <si>
    <t>PR 842, KM. 1.2, BO CAIMITO</t>
  </si>
  <si>
    <t>LAS CUMBRES / MOHAMED ODEH</t>
  </si>
  <si>
    <t>CARR. 416 KM. 0.9, AGUADA, PUERTO RICO  00602</t>
  </si>
  <si>
    <t>AVE. ROBERTO H. TODD/ESQ. LAS PALMAS, SANTURCE</t>
  </si>
  <si>
    <t>LULU SERVICE STAR</t>
  </si>
  <si>
    <t>REPARTO METRO.-SAMMY ODEH</t>
  </si>
  <si>
    <t>AVE. AMERICO MIRANDA/CALLE 31 SE, REP. METRO.</t>
  </si>
  <si>
    <t>AV JESUS PINERO 263 / W/ CALLE HOSTOS, PROXIMO MUNOZ RIVERSA</t>
  </si>
  <si>
    <t>AVE. MUÑOZ RIVERA 1004, HYDE PARK (DENNY'S)</t>
  </si>
  <si>
    <t>CARR. 1 ESQ. CARR. 176, RIO PIEDRAS</t>
  </si>
  <si>
    <t>PR 845 KM 0.5 (AVE SAN CLAUDIO), SAG. CORAZÓN</t>
  </si>
  <si>
    <t>CUPEY SAN CLAUDIO</t>
  </si>
  <si>
    <t>AVE. 65 DE INF/CALLE 3. SAN AGUSTIN RIO PIEDRAS</t>
  </si>
  <si>
    <t>PR 111R / ESQ PR 119</t>
  </si>
  <si>
    <t>PR 861, KM. 3.9, BO. PIÑAS</t>
  </si>
  <si>
    <t>CHEO'S (JOSÉ M. PEREZ)</t>
  </si>
  <si>
    <t>PR 165, KM. 3.5 /W/RIVER CHANNELS</t>
  </si>
  <si>
    <t>AVE SABANA SECA/ESQ VILLALOBOS</t>
  </si>
  <si>
    <t>LEVITTOWN S/S (MANUEL AQUINO)</t>
  </si>
  <si>
    <t>CANDELARIA</t>
  </si>
  <si>
    <t>CARR 848 KM 0.8 / OPP/ URANO BO ST JUST</t>
  </si>
  <si>
    <t>LAGO ALTO S/S</t>
  </si>
  <si>
    <t>PR 181/ESQ PR 876, URB LAGO ALTO</t>
  </si>
  <si>
    <t>PR 181, ESQ. 876</t>
  </si>
  <si>
    <t>PR 2, KM. 37.1 / INT. PR 155</t>
  </si>
  <si>
    <t>CARR 1 KM 20.4 LA MUDA</t>
  </si>
  <si>
    <t>CARR 3 KM 83.9</t>
  </si>
  <si>
    <t>PR 14,  / W/ CARR 149(ENTRADA PUEBLO) BO. SABANA LLANA</t>
  </si>
  <si>
    <t>CARR 31 KM 0.3 / CALLE SIN NOMBRE</t>
  </si>
  <si>
    <t>CARR 111 KM 1.5</t>
  </si>
  <si>
    <t>CARR 129 KM 17.2 / E/ CARR 134</t>
  </si>
  <si>
    <t>AMERICAN GASOLINE</t>
  </si>
  <si>
    <t>CARLOS G ORTIZ (ANTES PUMA)</t>
  </si>
  <si>
    <t>CARR 2 KM 215.2 / EL BOQUETE BO TALLABOA</t>
  </si>
  <si>
    <t>HOSTOS 1055 / S/ LAS AMERICAS</t>
  </si>
  <si>
    <t>GULF LAS AMERICAS</t>
  </si>
  <si>
    <t>(ANTES ECOMAXX)</t>
  </si>
  <si>
    <t>CARR 2 KM 28.3 / E/ CARR 69</t>
  </si>
  <si>
    <t>GULF SS</t>
  </si>
  <si>
    <t>CARR 190 KM 12 CAMPO RICO FINAL/LA CERÁMICA</t>
  </si>
  <si>
    <t>AV ROOSEVELT 1314 / CALLE DAMASCO PUERTO NUEVO</t>
  </si>
  <si>
    <t>CARR 111 KM 2.1 PUEBLO</t>
  </si>
  <si>
    <t>PR 123 KM 70, SALIDA ADJUNTAS, BO. CANAS</t>
  </si>
  <si>
    <t>CANA SHELL - GLADIMAR TORRES</t>
  </si>
  <si>
    <t>AV JESUS PINERO 1276 / AV JOSE DE DIEGO</t>
  </si>
  <si>
    <t>AV ROOSEVELT 1503 / CALLE ESCORIAL</t>
  </si>
  <si>
    <t>AVE EUGENIO MA. HOSTOS -AL LADO PLAZA VISTA VERDE</t>
  </si>
  <si>
    <t>WAWL EXPRESS STATION</t>
  </si>
  <si>
    <t xml:space="preserve">ESTACION GASOLINA EM </t>
  </si>
  <si>
    <t>PR 14 KM 31.5, BO SAN ILDEFONSO</t>
  </si>
  <si>
    <t>MARISELY COLON /CARLOS OLIVO</t>
  </si>
  <si>
    <t>YOUSEF MESLEH SHAYEB</t>
  </si>
  <si>
    <t>PR 2, KM. 93.3, BO. YEGUADA (AL LADO COOPERATIVA)</t>
  </si>
  <si>
    <t>PR-2 KM 29.1 AL CERCA PUMA 326</t>
  </si>
  <si>
    <t>SAN MATEO SERVICENTRO -RICARDO ROSELLÓ</t>
  </si>
  <si>
    <t>AVE. LOS DOMINICOS / AV SABANA SECA</t>
  </si>
  <si>
    <t>NEZAR KHALED</t>
  </si>
  <si>
    <t xml:space="preserve"> AVE TNTE NELSON MARTINEZ # 75, ALTURAS DE FLAMBOYAN</t>
  </si>
  <si>
    <t>AVE. LOMAS VERDES 1-A-1A/ E/ ACACIA, PROX. PR-174</t>
  </si>
  <si>
    <t>PR 831/ESQ. HIBISCOS</t>
  </si>
  <si>
    <t>ANYTIME</t>
  </si>
  <si>
    <t>PR 831/CALLE LAREDO, STA. JUANITA</t>
  </si>
  <si>
    <t>AVE. HOSTOS/ESQ. AVE. STA. JUANITA (PR-831)</t>
  </si>
  <si>
    <t>SANTA JUANITA S/S</t>
  </si>
  <si>
    <t>AVE LAS CUMBRES (PR-199) ESQ REGINA MEDINA</t>
  </si>
  <si>
    <t>PR 177 KM 2.5 PR 177 (AVE LOMAS VERDES)</t>
  </si>
  <si>
    <t>TOTAL EXPRESO T. ALTO - MANUEL SANTIAGO</t>
  </si>
  <si>
    <t>PR-3 KM.HM 3.7 BO SAN ANTON/CARR 887, CAROLINA</t>
  </si>
  <si>
    <t xml:space="preserve">SHELL SAN ANTON </t>
  </si>
  <si>
    <t>TORAL COLEGIO CIEM</t>
  </si>
  <si>
    <t>KM.HM 0.2 CARR 860/CALLE LOS PARCELEROS, URB METROPOLIS BO MARTIN GONZALEZ,</t>
  </si>
  <si>
    <t>TOTAL METRÓPOLIS</t>
  </si>
  <si>
    <t>CARR 860 / OPP/ CALLE ARGENTINA</t>
  </si>
  <si>
    <t>PR 8860/CALLE A, PROX. PR 887</t>
  </si>
  <si>
    <t>CALLE UNION 195, BO. QUEBRADA VUELTAS</t>
  </si>
  <si>
    <t>PR 3 / CALLE MAUNES/CALLE RECREO - FRENTE WALGREENS</t>
  </si>
  <si>
    <t>PR 3, KM. 78.4 (FRENTE CENTRO COM PALMA REAL)</t>
  </si>
  <si>
    <t>CARR 198, CALLE BARBOSA LAS PIEDRAS PUEBLO</t>
  </si>
  <si>
    <t>MOHAMOOD IBRAHIM ABUS-USBA - 977</t>
  </si>
  <si>
    <t>CARR 181 / CARR 9931, KM.HM 30.0 BO HATO</t>
  </si>
  <si>
    <t>CARR 1 KM 52.4, BO. BEATRIZ</t>
  </si>
  <si>
    <t>PATILLAS SHELL</t>
  </si>
  <si>
    <t>CARR 3 KM 123, BO. CACAO BAJO</t>
  </si>
  <si>
    <t>CARR 402 KM 2.2 / E/ CARR 2</t>
  </si>
  <si>
    <t>GULF S/S</t>
  </si>
  <si>
    <t>CALLE 65 DE INFANTERÍA (PR-109)/ NICOLAS SOTO RAMOS</t>
  </si>
  <si>
    <t xml:space="preserve">VP PETROLEUM </t>
  </si>
  <si>
    <t>AVE. LLORENS TORRES 205 / CRISTOBAL COLON</t>
  </si>
  <si>
    <t>DE DIEGO 406 / CADILLA MARTINEZ</t>
  </si>
  <si>
    <t>CARR. # 453 KM. 5.7,/OPP/CARR # 455  CENTRAL SOLLER</t>
  </si>
  <si>
    <t>CARR 492 KM 3 / CARR 493</t>
  </si>
  <si>
    <t>GASOLINAS BORICUAS</t>
  </si>
  <si>
    <t>CARR 493 / W/ CARR 653</t>
  </si>
  <si>
    <t>CARR 129 KM 9.1 / OPP/ CARR 130</t>
  </si>
  <si>
    <t>CARR. # 2 KM. 110.1, ISABELA (FRENTE SHELL)</t>
  </si>
  <si>
    <t>PR 2, KM. 148.7, ENTRADA AEROPUERTO EL MANI</t>
  </si>
  <si>
    <t>CARR 2 KM 158.1 MARGINAL SULTANA</t>
  </si>
  <si>
    <t>FORMULA SHELL JIL</t>
  </si>
  <si>
    <t>CALLE POST 292</t>
  </si>
  <si>
    <t>CALLE POST # 501</t>
  </si>
  <si>
    <t>TORRES SERVICE STATION</t>
  </si>
  <si>
    <t>YONSUE S/S</t>
  </si>
  <si>
    <t>SAEZ SERVICE STATION (SSS)</t>
  </si>
  <si>
    <t>MERCEDITA S/S (ANTES GULF)</t>
  </si>
  <si>
    <t>CARR 1 KM 122.4, MERCEDITA AIRPORT</t>
  </si>
  <si>
    <t>FAYMIL INVESTMENT</t>
  </si>
  <si>
    <t>FAYMIL INVESTMENT/ANTES PUMA</t>
  </si>
  <si>
    <t>MINIMARKET ALMACIGO, INC/ANTES PUMA</t>
  </si>
  <si>
    <t>PR 2 KM. 162.2</t>
  </si>
  <si>
    <t>RAFAEL LUGO GONZALEZ / CALLE CARTAGENA</t>
  </si>
  <si>
    <t>VP PETROLEUM, INC - SAN MARTIN #902 (ANTES ANYTIME, ANTES PUMA)</t>
  </si>
  <si>
    <t>AVE. HOSTOS 159, PLAYA DE PONCE</t>
  </si>
  <si>
    <t>PR 111, KM. 0.4 BO PALMAR</t>
  </si>
  <si>
    <t>CALLE 848 BO SAN ANTON, CAROLINA</t>
  </si>
  <si>
    <t>ANTONIO DEL VALLE</t>
  </si>
  <si>
    <t>PR 189, ESQ. 763</t>
  </si>
  <si>
    <t>JULIO MUNOZ</t>
  </si>
  <si>
    <t>AVE CORDERO, SANTA ANA</t>
  </si>
  <si>
    <t>LEL CORP</t>
  </si>
  <si>
    <t>PR 1, KM 37.5</t>
  </si>
  <si>
    <t>RED POINT</t>
  </si>
  <si>
    <t>PR 1, KM 40.7, BARRIO TURABO</t>
  </si>
  <si>
    <t>GULF MIRANDA</t>
  </si>
  <si>
    <t>PR-189 , KM 13.4</t>
  </si>
  <si>
    <t>VP PETROLEUM INC / ANTES ANYTIME/ANTES PUMA</t>
  </si>
  <si>
    <t>NITRO GAS  / ANTES ECOMAXX</t>
  </si>
  <si>
    <t>VP PETROLEM INC. (ANTES PUMA&gt;ANYTIME&gt;TEXACO)</t>
  </si>
  <si>
    <t>-66.3923 </t>
  </si>
  <si>
    <t>LUIS FERNÁNDEZ / ANTES TOTAL COSS</t>
  </si>
  <si>
    <t>CARR. 111  KM. 142.4 SECTOR LA CUESTA</t>
  </si>
  <si>
    <t>ASMAR PETROLEUM INC. - CLOSED</t>
  </si>
  <si>
    <t>CARR 123 KM 78.8, BO. HATO VIEJO (PR-6609)</t>
  </si>
  <si>
    <t>MILTON TORO SANTIAGO - CLUB NAUTICO BOQUERON</t>
  </si>
  <si>
    <t>PR 2, KM. 138.2 BO. NARANJO</t>
  </si>
  <si>
    <t>VP PETROLEM INC. (ANTES ANYTIME)</t>
  </si>
  <si>
    <t>M.M. SERVICE STATION / ANTES ECOMAXX</t>
  </si>
  <si>
    <t>GULF&gt;ANYTIME&gt;TEXACO</t>
  </si>
  <si>
    <t>AVE. BARBOSA / GUAYAMA</t>
  </si>
  <si>
    <t>TORAL BARBOSA (ANTIGUA ESSO FITO MATTA)</t>
  </si>
  <si>
    <t>PR 2 KM 97.8   - DESPUES DEL TOTAL</t>
  </si>
  <si>
    <t>ASMAR ENERGY PETROLEUM INC / ANTES PUMA</t>
  </si>
  <si>
    <t>ROYAL PETROLEUM INTERNATIONAL CORP/ANTES PUMA</t>
  </si>
  <si>
    <t>BALDRICH SERVICE STATION, INC./ANTES PUMA</t>
  </si>
  <si>
    <t>CLEOFE RIVERA / ANTES SHELL</t>
  </si>
  <si>
    <t>MEGA PETROLEUM CORP. /ANTES PUMA</t>
  </si>
  <si>
    <t>PR-167, HACIA COMERIO</t>
  </si>
  <si>
    <t>GULF SS (ANTES INDEPENDIENTE)</t>
  </si>
  <si>
    <t>MMMYA</t>
  </si>
  <si>
    <t>MUNOZ RIVERA, BO PUEBLO TRUJILLO ALTO</t>
  </si>
  <si>
    <t>CARR. 876</t>
  </si>
  <si>
    <t>CARR. 175 CARRAIZO</t>
  </si>
  <si>
    <t xml:space="preserve">RAFAEL DELGADO </t>
  </si>
  <si>
    <t>CARR. # 3 KM 14.8 BO. CANOVANILLAS (LOS COLOBOS)</t>
  </si>
  <si>
    <t>CARR. 119 KM. 40, BARRIO RETIRO</t>
  </si>
  <si>
    <t>AVE. SANTA ROSA FINAL</t>
  </si>
  <si>
    <t>VP RACING FUELS</t>
  </si>
  <si>
    <t>SARDINERAS/ANTES ECOMAXX</t>
  </si>
  <si>
    <t>CARR. #3 KM. 43.5, BO. QUEBRADA FAJARDO/WALMART</t>
  </si>
  <si>
    <t>PR 2, KM 15.7 ESQ. AVE. COVAGONGA (PR 864)</t>
  </si>
  <si>
    <t xml:space="preserve">AVE. AMÉRICO MIRANDA ESTE / VILLA NEVAREZ </t>
  </si>
  <si>
    <t>FOOD AND GAS SERVICE STATION INC. / AL LADO WALMART</t>
  </si>
  <si>
    <t>AVE. FERNANDEZ JUNCOS 1256 / PR-2</t>
  </si>
  <si>
    <t>AVE ROOSEVELT #249 / CARR 23 - DETRAS CORTE FEDERAL</t>
  </si>
  <si>
    <t>ALVERIO - LA ESTRELLA SERVICE STATION INC.</t>
  </si>
  <si>
    <t>SHELL LA MARINA - CALLE MARINA/ESQ. JOBOS</t>
  </si>
  <si>
    <t>ECOMAX SS</t>
  </si>
  <si>
    <t>CARR #125, KM 19.1</t>
  </si>
  <si>
    <t>GROUND-UP REBUILT</t>
  </si>
  <si>
    <t>TORAL TO GO LOS FRAILES</t>
  </si>
  <si>
    <t>AVE. CAMPO RICO FINAL A LA DERECHA</t>
  </si>
  <si>
    <t>JOSE CORIANO</t>
  </si>
  <si>
    <t>JOSE CHICO</t>
  </si>
  <si>
    <t>AVE PONCE DE LEON PDA 5</t>
  </si>
  <si>
    <t>MOBIL</t>
  </si>
  <si>
    <t>AVE MUNOZ RIVERA PARADA 5 (FRENTE A LA PLAYA)</t>
  </si>
  <si>
    <t>AVE MIRAMAR # 1062</t>
  </si>
  <si>
    <t>GULF LITORAL</t>
  </si>
  <si>
    <t>POST 200 (BETANCES / DESENGANO)</t>
  </si>
  <si>
    <t xml:space="preserve">ECOMAXX CACAO - RODRIGUEZ S/S </t>
  </si>
  <si>
    <t>PR-858, KM 3 HM 6- BO. CACAO CENTRO - CAROLINA</t>
  </si>
  <si>
    <t>R CONVENIENCE LLC (WISO ESCUDERO)</t>
  </si>
  <si>
    <t>MAHMOOD IBRAHIM ABUUSBA/ANTES PUMA, LUEGO INDEP</t>
  </si>
  <si>
    <t>C-FUELS, LLC/ FRENTE UPR MAYAGUEZ</t>
  </si>
  <si>
    <t>PALMAS FUEL CORP / ANTES PUMA</t>
  </si>
  <si>
    <t>CAPOTE (ANTES TORAL, AHORA SHELL)</t>
  </si>
  <si>
    <t>IRIS SANTIAGO (ANTES TORAL)</t>
  </si>
  <si>
    <t>ANTES TORAL</t>
  </si>
  <si>
    <t>MOBIL S/S (ANTES SHELL)</t>
  </si>
  <si>
    <t>LA TRAVIATA (ANTES TORAL)</t>
  </si>
  <si>
    <t>RRJ ENTERPRISES PUMA LAS AMERICAS</t>
  </si>
  <si>
    <t>PRIOR BRAND</t>
  </si>
  <si>
    <t>No incluida en encuesta / Estacion de Camuy</t>
  </si>
  <si>
    <t>No incluida en encuesta / Texaco Riverview Bayamon</t>
  </si>
  <si>
    <t>No incluida en encuesta/  Phil va a incluirla / Juncos</t>
  </si>
  <si>
    <t>ODEH PETROLEUM, INC (PUMA&gt;SHELL&gt;MOBIL)</t>
  </si>
  <si>
    <t>SONIC SPEEDWAY</t>
  </si>
  <si>
    <t>CONVERSION DATE</t>
  </si>
  <si>
    <t>NELSON CAPOTE / ANTES SHELL</t>
  </si>
  <si>
    <t>NESLON CAPOTE (ANTES TORAL, AHORA SHELL)</t>
  </si>
  <si>
    <t>DAIKIN S/S  (ANTES CLARK'S)</t>
  </si>
  <si>
    <t>NESON DEL RIO</t>
  </si>
  <si>
    <t>PR 2, KM 110.1 (FRENTE A PUMA)</t>
  </si>
  <si>
    <t>ANADIDA (3/19/2023)</t>
  </si>
  <si>
    <t>ESSO</t>
  </si>
  <si>
    <t>SENORIAL FUEL CORP SUPER 7C STORE</t>
  </si>
  <si>
    <t>RUTA 76</t>
  </si>
  <si>
    <t>TORAL/THREE BROTHERS CORP/CERCA ANTIGUA DIRECT TV</t>
  </si>
  <si>
    <t>TOTAL ENERGIES PALMAREJO</t>
  </si>
  <si>
    <t>PR 101 BO PALMAREJO</t>
  </si>
  <si>
    <t>ECOMAXX IDA S/S</t>
  </si>
  <si>
    <t>NELSON CAPOTE /TORAL</t>
  </si>
  <si>
    <t>CONTRACT EXPIRED</t>
  </si>
  <si>
    <t>CAPARRA MOTORS / AHORA BAJO TORAL</t>
  </si>
  <si>
    <t xml:space="preserve"> PR 167, KM. 20.7</t>
  </si>
  <si>
    <t>DARIO ROMÁN/ AHORA BAJO TORAL</t>
  </si>
  <si>
    <t>GOLFER S/S - AHORA BAJO TORAL</t>
  </si>
  <si>
    <t>TOTAL ENERGIES TALLABOA</t>
  </si>
  <si>
    <t>TOTAL ENERGIES GUANICA / EUGENIO RODRIGUEZ</t>
  </si>
  <si>
    <t>OMAR S/S</t>
  </si>
  <si>
    <t>MIDWAY / ANTES GULF AHORA MOBIL</t>
  </si>
  <si>
    <t>TEXXAS / ANTES GULF AHORA SHELL</t>
  </si>
  <si>
    <t>TOTAL ENERGIES LAVADERO /CLAUDIO MINGUELA</t>
  </si>
  <si>
    <t>RM CAMILA /POWER FUELS</t>
  </si>
  <si>
    <t>LAS ARENAS S/S</t>
  </si>
  <si>
    <t>RIO GRANDE MOBIL S/S</t>
  </si>
  <si>
    <t>PR 3 (DETAIL PENDING)</t>
  </si>
  <si>
    <t>SUNOCO</t>
  </si>
  <si>
    <t>NP S/S ANTES ECOMAXX, ANTES GULF)</t>
  </si>
  <si>
    <t>ECOMAXX&gt;SUNOCO (JUN-2023)</t>
  </si>
  <si>
    <t>TOTAL &gt; TEXACO (JUN-2023)</t>
  </si>
  <si>
    <t>RE-ABIERTA RECIENTEMENTE</t>
  </si>
  <si>
    <t>PLAZA MARINA GAS STATION</t>
  </si>
  <si>
    <t>CARR. PR-31 INT. PR-946, BO GURABO ABAJO</t>
  </si>
  <si>
    <t>CARR 121 (AV QUILICHINI 63) KM0.9 / BURGER KING</t>
  </si>
  <si>
    <t>ECOMAXX&gt;SUNOCO (JUL-2023)</t>
  </si>
  <si>
    <t>GULF&gt;SUNOCO (JUN-2023)</t>
  </si>
  <si>
    <t>PUERTO RICO ENERGY LLC</t>
  </si>
  <si>
    <t>PUMA&gt;TEXACO (SEP 2023)</t>
  </si>
  <si>
    <t>PUMA&gt;IND (VPRF) OCTUBRE 2023</t>
  </si>
  <si>
    <t>ANTES TOTAL, AHORA GULF (SEP-2023)</t>
  </si>
  <si>
    <t>RE-ABRE OPERACIONES COMO SHELL, ANTES MOBIL</t>
  </si>
  <si>
    <t>PUMA &gt; TEXACO (10.2023)</t>
  </si>
  <si>
    <t>NC</t>
  </si>
  <si>
    <t>MP</t>
  </si>
  <si>
    <t>RS</t>
  </si>
  <si>
    <t>WR</t>
  </si>
  <si>
    <t>JM</t>
  </si>
  <si>
    <t>RE-OPENED</t>
  </si>
  <si>
    <t>TOTAL &gt; RUTA 76 (11.2023)</t>
  </si>
  <si>
    <t>PUMA&gt;TEXACO (DIC. 2023)</t>
  </si>
  <si>
    <t>PUMA&gt;TEXACO (12/2023)</t>
  </si>
  <si>
    <t>FRENTE A RANCHO 7</t>
  </si>
  <si>
    <t>SHELL&gt;IND&gt;GULF (2.18.2024)</t>
  </si>
  <si>
    <t>FRENTE A RANCHO 7 (INICIALMENTE SHELL)</t>
  </si>
  <si>
    <t>FROM GULF TO TEXACO CONVERSION (2.25.2024)</t>
  </si>
  <si>
    <t>PHILLIPS 76</t>
  </si>
  <si>
    <t>HATO TEJAS S/S (ECOMAXX&gt;PHILLIPS 66&gt;SUNOCO)</t>
  </si>
  <si>
    <t>TOTAL QUILLINCHI (MARCOS GAS STATION)</t>
  </si>
  <si>
    <t>GULF SABANA YEGUA / ANTES TOTAL ENERGIES</t>
  </si>
  <si>
    <t>CARR #2 RAMAL BO PAMPANOS #140, CANAS URBANO        </t>
  </si>
  <si>
    <t>MOBIL LOS PASEOS</t>
  </si>
  <si>
    <t>TEXACO PAMPANOS</t>
  </si>
  <si>
    <t>CARR. #174 BO. MINILLAS (AL LADO NATIONAL)</t>
  </si>
  <si>
    <t>CARR. #174 KM. 1.7,  MINILLAS (SUBWAY)</t>
  </si>
  <si>
    <t>PR 199 MARGINAL AVE LAS CUMBRES</t>
  </si>
  <si>
    <t>CONVERSION DE TEXACO A SHELL (3.24.2024)</t>
  </si>
  <si>
    <t>GULF&gt;MOBIL (12.2023)</t>
  </si>
  <si>
    <t>ABIERTA PERO NO HAY PIZARRA CON PRECIOS VISIBLES</t>
  </si>
  <si>
    <t>CONVERSION UTF&gt;TEXACO (4.2024)</t>
  </si>
  <si>
    <t>CAMBIO GULF &gt; SUNOCO (4.2024)</t>
  </si>
  <si>
    <t>ANTES INDEPENDIENTE, AHORA TOTAL (5.2024)</t>
  </si>
  <si>
    <t>RESUMED WORKS / RETAINS SHELL BRAND</t>
  </si>
  <si>
    <t>STILL IN TRANSITION</t>
  </si>
  <si>
    <t>PERMANENT CLOSING</t>
  </si>
  <si>
    <t>BAJO REMODELACION</t>
  </si>
  <si>
    <t>PR-198 Km. 1.4</t>
  </si>
  <si>
    <t>PR-198 Km.1.0</t>
  </si>
  <si>
    <t>ECOMAXX PUEBLO</t>
  </si>
  <si>
    <t>SUNOCO SANABRIA</t>
  </si>
  <si>
    <t>CEIBA SUR</t>
  </si>
  <si>
    <t>SHIELD GAS / RAMIREZ PABON (ANTES SHIELD GAS, ANTES CARIBE)</t>
  </si>
  <si>
    <t>SHIELD GAS (INDEP) &gt; CARIBE (JUN. 2024)</t>
  </si>
  <si>
    <t>RE-APERTURA OPERACIONES (6/9/2024)</t>
  </si>
  <si>
    <t>CERRADA EL DIA DE LA ENCUESTA (6/16)</t>
  </si>
  <si>
    <t>Row Labels</t>
  </si>
  <si>
    <t>Grand Total</t>
  </si>
  <si>
    <t>X</t>
  </si>
  <si>
    <t>CERRADA SABADOS Y DOMINGOS</t>
  </si>
  <si>
    <t>.</t>
  </si>
  <si>
    <t>PR1, KM. 48.3, INT. PR 787, BO. BEATRIZ</t>
  </si>
  <si>
    <t>LOS TORRES S/S</t>
  </si>
  <si>
    <t>PR-933, esq Calle Dr. Barreras (frente a la Plaza)</t>
  </si>
  <si>
    <t>TOTAL TERRALINDA / SALEH</t>
  </si>
  <si>
    <t>CERTENEJAS SERVICE STATION INC. (NEW ENERGY)</t>
  </si>
  <si>
    <t>CALLE MADRID 10-23 ESQ. ALCÁZAR - GARDEN HILLS</t>
  </si>
  <si>
    <t>AVE. COMERIO NORTE ESQ. BO. SABANA SECA, LEVITTOWN (RIO HONDO)</t>
  </si>
  <si>
    <t>LA RIVIERA / GRUPO CISNEROS</t>
  </si>
  <si>
    <t>ANTES TOTAL</t>
  </si>
  <si>
    <t>ALFREDO GONZALEZ</t>
  </si>
  <si>
    <t>LA LOMA S/S</t>
  </si>
  <si>
    <t>PR 827 BARRIO PINA</t>
  </si>
  <si>
    <t>PR-165 SALIDA A TOA ALTA</t>
  </si>
  <si>
    <t>TEXACO SULTANA &gt; UTF (6/2024)</t>
  </si>
  <si>
    <t>ECOMAXX CARRAIZO</t>
  </si>
  <si>
    <t>RE-APERTURA (JULIO.2024)</t>
  </si>
  <si>
    <t>PUMA&gt;UTF (JULIO.2024)</t>
  </si>
  <si>
    <t>RE-ABRE OPS COMO SHELL, ANTES PUMA (JULIO.2024)</t>
  </si>
  <si>
    <t>GAUTIER BENITEZ TO-GO STORE</t>
  </si>
  <si>
    <t>PUMA&gt;IND &gt;(FEB. 2024)&gt;TEXACO (JUL. 2024)</t>
  </si>
  <si>
    <t>BO SABANA</t>
  </si>
  <si>
    <t xml:space="preserve">PR 829 KM 2.7 BARRIO PINA </t>
  </si>
  <si>
    <t>GULF&gt;SHELL (3.2024)</t>
  </si>
  <si>
    <t>CARR #2 KM 14.5 HATO TEJAS</t>
  </si>
  <si>
    <t>SHELL HATO TEJAS</t>
  </si>
  <si>
    <t>SHELL&gt;TEXACO (4.2024)</t>
  </si>
  <si>
    <t>GRASS-ROOTS SERVICE STATION</t>
  </si>
  <si>
    <t>PENDING FOR RE-OPENING AS SHELL S/S</t>
  </si>
  <si>
    <t>K Energy LLC</t>
  </si>
  <si>
    <t>CMN STATION</t>
  </si>
  <si>
    <t>PUMA&gt;TEXACO&gt;VP RACING</t>
  </si>
  <si>
    <t>RE-APERTURA COMO TEXACO</t>
  </si>
  <si>
    <t>CONVERTIDA A GULF (OCT.2024)</t>
  </si>
  <si>
    <t>COVERSION PUMA&gt;SHELL (9.2024)</t>
  </si>
  <si>
    <t>CLARK&gt;SHELL (10.2024)</t>
  </si>
  <si>
    <t>82.7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</si>
</sst>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.0_);_(* \(#,##0.0\);_(* &quot;-&quot;??_);_(@_)"/>
    <numFmt numFmtId="165" formatCode="[$-F800]dddd\,\ mmmm\ dd\,\ yyyy"/>
    <numFmt numFmtId="166" formatCode="mm/dd/yy;@"/>
    <numFmt numFmtId="167" formatCode="0.0"/>
    <numFmt numFmtId="168" formatCode="_(* #,##0.0000_);_(* \(#,##0.0000\);_(* &quot;-&quot;??_);_(@_)"/>
    <numFmt numFmtId="169" formatCode="#,##0.0000"/>
    <numFmt numFmtId="170" formatCode="0.0000"/>
    <numFmt numFmtId="171" formatCode="0.00000"/>
    <numFmt numFmtId="172" formatCode="[$-409]mmm\-yy;@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Avenir Light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rgb="FF202124"/>
      <name val="Roboto"/>
    </font>
    <font>
      <b/>
      <i/>
      <sz val="28"/>
      <color theme="0"/>
      <name val="Arial Black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FF0000"/>
      <name val="Calibri"/>
      <family val="2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1D22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theme="6" tint="0.5999938962981048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16" fillId="0" borderId="0">
      <protection locked="0"/>
    </xf>
    <xf numFmtId="0" fontId="24" fillId="0" borderId="0"/>
    <xf numFmtId="0" fontId="22" fillId="0" borderId="0"/>
    <xf numFmtId="43" fontId="24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5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43" fontId="27" fillId="0" borderId="0">
      <protection locked="0"/>
    </xf>
    <xf numFmtId="0" fontId="31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43" fontId="32" fillId="0" borderId="0">
      <protection locked="0"/>
    </xf>
    <xf numFmtId="0" fontId="15" fillId="0" borderId="0"/>
    <xf numFmtId="0" fontId="34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43" fontId="35" fillId="0" borderId="0">
      <protection locked="0"/>
    </xf>
    <xf numFmtId="0" fontId="35" fillId="0" borderId="0"/>
    <xf numFmtId="0" fontId="37" fillId="0" borderId="0"/>
    <xf numFmtId="0" fontId="39" fillId="0" borderId="0">
      <protection locked="0"/>
    </xf>
    <xf numFmtId="43" fontId="37" fillId="0" borderId="0">
      <protection locked="0"/>
    </xf>
    <xf numFmtId="0" fontId="38" fillId="0" borderId="0">
      <alignment vertical="center"/>
    </xf>
    <xf numFmtId="0" fontId="39" fillId="0" borderId="0">
      <protection locked="0"/>
    </xf>
    <xf numFmtId="0" fontId="40" fillId="0" borderId="0"/>
    <xf numFmtId="43" fontId="1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0" fontId="43" fillId="0" borderId="0">
      <protection locked="0"/>
    </xf>
    <xf numFmtId="0" fontId="43" fillId="0" borderId="0">
      <protection locked="0"/>
    </xf>
    <xf numFmtId="0" fontId="41" fillId="0" borderId="0">
      <alignment vertical="center"/>
    </xf>
    <xf numFmtId="43" fontId="42" fillId="0" borderId="0">
      <protection locked="0"/>
    </xf>
    <xf numFmtId="0" fontId="42" fillId="0" borderId="0"/>
    <xf numFmtId="0" fontId="3" fillId="0" borderId="0">
      <protection locked="0"/>
    </xf>
    <xf numFmtId="0" fontId="46" fillId="0" borderId="0"/>
    <xf numFmtId="0" fontId="4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>
      <protection locked="0"/>
    </xf>
    <xf numFmtId="0" fontId="2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43" fontId="15" fillId="0" borderId="0">
      <protection locked="0"/>
    </xf>
    <xf numFmtId="0" fontId="3" fillId="0" borderId="0">
      <protection locked="0"/>
    </xf>
    <xf numFmtId="0" fontId="15" fillId="0" borderId="0"/>
    <xf numFmtId="0" fontId="15" fillId="0" borderId="0"/>
    <xf numFmtId="43" fontId="1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43" fontId="1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43" fontId="1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43" fontId="15" fillId="0" borderId="0">
      <protection locked="0"/>
    </xf>
    <xf numFmtId="0" fontId="15" fillId="0" borderId="0"/>
    <xf numFmtId="0" fontId="3" fillId="0" borderId="0"/>
    <xf numFmtId="0" fontId="49" fillId="0" borderId="0"/>
    <xf numFmtId="0" fontId="60" fillId="0" borderId="0"/>
    <xf numFmtId="0" fontId="61" fillId="0" borderId="0"/>
    <xf numFmtId="0" fontId="65" fillId="0" borderId="0"/>
  </cellStyleXfs>
  <cellXfs count="2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3" xfId="0" applyBorder="1"/>
    <xf numFmtId="0" fontId="13" fillId="3" borderId="1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quotePrefix="1"/>
    <xf numFmtId="0" fontId="0" fillId="0" borderId="0" xfId="0" pivotButton="1"/>
    <xf numFmtId="43" fontId="0" fillId="0" borderId="0" xfId="0" applyNumberFormat="1"/>
    <xf numFmtId="43" fontId="0" fillId="0" borderId="0" xfId="1" applyFont="1" applyFill="1" applyBorder="1"/>
    <xf numFmtId="0" fontId="0" fillId="0" borderId="0" xfId="0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3" fontId="0" fillId="0" borderId="0" xfId="1" applyFont="1" applyFill="1" applyBorder="1" applyAlignment="1">
      <alignment horizontal="left"/>
    </xf>
    <xf numFmtId="0" fontId="0" fillId="0" borderId="0" xfId="1" applyNumberFormat="1" applyFont="1" applyFill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168" fontId="0" fillId="0" borderId="9" xfId="1" applyNumberFormat="1" applyFont="1" applyBorder="1"/>
    <xf numFmtId="43" fontId="0" fillId="0" borderId="6" xfId="1" applyFont="1" applyFill="1" applyBorder="1" applyAlignment="1">
      <alignment horizontal="left"/>
    </xf>
    <xf numFmtId="43" fontId="0" fillId="0" borderId="6" xfId="1" applyFont="1" applyFill="1" applyBorder="1"/>
    <xf numFmtId="0" fontId="8" fillId="0" borderId="0" xfId="0" applyFont="1" applyAlignment="1">
      <alignment horizontal="center"/>
    </xf>
    <xf numFmtId="168" fontId="0" fillId="0" borderId="0" xfId="1" applyNumberFormat="1" applyFont="1" applyFill="1" applyBorder="1" applyAlignment="1">
      <alignment horizontal="right"/>
    </xf>
    <xf numFmtId="168" fontId="2" fillId="0" borderId="0" xfId="1" applyNumberFormat="1" applyFont="1"/>
    <xf numFmtId="169" fontId="12" fillId="3" borderId="1" xfId="1" applyNumberFormat="1" applyFont="1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170" fontId="0" fillId="0" borderId="0" xfId="1" applyNumberFormat="1" applyFont="1" applyFill="1" applyBorder="1" applyAlignment="1">
      <alignment horizontal="right"/>
    </xf>
    <xf numFmtId="168" fontId="0" fillId="0" borderId="10" xfId="1" applyNumberFormat="1" applyFont="1" applyFill="1" applyBorder="1" applyAlignment="1">
      <alignment horizontal="right"/>
    </xf>
    <xf numFmtId="169" fontId="0" fillId="0" borderId="0" xfId="1" applyNumberFormat="1" applyFont="1" applyFill="1" applyBorder="1" applyAlignment="1">
      <alignment horizontal="right"/>
    </xf>
    <xf numFmtId="168" fontId="14" fillId="0" borderId="0" xfId="1" applyNumberFormat="1" applyFont="1" applyFill="1" applyBorder="1" applyAlignment="1">
      <alignment horizontal="center"/>
    </xf>
    <xf numFmtId="43" fontId="0" fillId="0" borderId="0" xfId="1" applyFont="1" applyBorder="1" applyAlignment="1">
      <alignment horizontal="left"/>
    </xf>
    <xf numFmtId="170" fontId="0" fillId="0" borderId="10" xfId="1" applyNumberFormat="1" applyFont="1" applyFill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168" fontId="14" fillId="0" borderId="12" xfId="1" applyNumberFormat="1" applyFont="1" applyFill="1" applyBorder="1" applyAlignment="1">
      <alignment horizontal="center"/>
    </xf>
    <xf numFmtId="168" fontId="0" fillId="0" borderId="12" xfId="1" applyNumberFormat="1" applyFont="1" applyFill="1" applyBorder="1" applyAlignment="1">
      <alignment horizontal="right"/>
    </xf>
    <xf numFmtId="169" fontId="0" fillId="0" borderId="12" xfId="1" applyNumberFormat="1" applyFont="1" applyFill="1" applyBorder="1" applyAlignment="1">
      <alignment horizontal="right"/>
    </xf>
    <xf numFmtId="0" fontId="0" fillId="0" borderId="12" xfId="0" applyBorder="1"/>
    <xf numFmtId="43" fontId="0" fillId="0" borderId="0" xfId="1" applyFont="1" applyFill="1" applyBorder="1" applyAlignment="1">
      <alignment horizontal="center"/>
    </xf>
    <xf numFmtId="169" fontId="14" fillId="0" borderId="0" xfId="1" applyNumberFormat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168" fontId="11" fillId="3" borderId="0" xfId="1" applyNumberFormat="1" applyFont="1" applyFill="1" applyBorder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43" fontId="13" fillId="3" borderId="1" xfId="1" applyFont="1" applyFill="1" applyBorder="1" applyAlignment="1">
      <alignment horizontal="center" vertical="center"/>
    </xf>
    <xf numFmtId="0" fontId="0" fillId="0" borderId="0" xfId="0" pivotButton="1" applyAlignment="1">
      <alignment vertic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3" fontId="13" fillId="3" borderId="1" xfId="1" applyFont="1" applyFill="1" applyBorder="1" applyAlignment="1">
      <alignment vertical="center"/>
    </xf>
    <xf numFmtId="43" fontId="0" fillId="0" borderId="0" xfId="1" applyFont="1" applyFill="1" applyBorder="1" applyAlignment="1"/>
    <xf numFmtId="43" fontId="0" fillId="0" borderId="0" xfId="1" applyFont="1" applyBorder="1" applyAlignment="1"/>
    <xf numFmtId="170" fontId="0" fillId="0" borderId="6" xfId="1" applyNumberFormat="1" applyFont="1" applyFill="1" applyBorder="1" applyAlignment="1">
      <alignment horizontal="right"/>
    </xf>
    <xf numFmtId="43" fontId="0" fillId="0" borderId="4" xfId="1" applyFont="1" applyFill="1" applyBorder="1"/>
    <xf numFmtId="43" fontId="51" fillId="0" borderId="0" xfId="1" applyFont="1" applyFill="1" applyBorder="1" applyAlignment="1">
      <alignment horizontal="center"/>
    </xf>
    <xf numFmtId="168" fontId="22" fillId="0" borderId="0" xfId="1" applyNumberFormat="1" applyFont="1" applyFill="1" applyBorder="1" applyAlignment="1">
      <alignment horizontal="right"/>
    </xf>
    <xf numFmtId="169" fontId="22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left"/>
    </xf>
    <xf numFmtId="0" fontId="52" fillId="0" borderId="0" xfId="0" applyFont="1"/>
    <xf numFmtId="166" fontId="0" fillId="0" borderId="0" xfId="0" applyNumberFormat="1"/>
    <xf numFmtId="0" fontId="0" fillId="0" borderId="6" xfId="0" applyBorder="1" applyAlignment="1">
      <alignment horizontal="center"/>
    </xf>
    <xf numFmtId="0" fontId="0" fillId="0" borderId="6" xfId="0" applyBorder="1"/>
    <xf numFmtId="0" fontId="17" fillId="0" borderId="0" xfId="0" applyFont="1" applyAlignment="1">
      <alignment horizontal="left"/>
    </xf>
    <xf numFmtId="168" fontId="0" fillId="0" borderId="0" xfId="1" applyNumberFormat="1" applyFont="1" applyFill="1" applyBorder="1" applyAlignment="1">
      <alignment horizontal="center"/>
    </xf>
    <xf numFmtId="170" fontId="0" fillId="0" borderId="0" xfId="0" applyNumberFormat="1" applyAlignment="1">
      <alignment horizontal="right"/>
    </xf>
    <xf numFmtId="43" fontId="11" fillId="0" borderId="0" xfId="1" applyFont="1" applyFill="1" applyBorder="1" applyAlignment="1">
      <alignment horizontal="center"/>
    </xf>
    <xf numFmtId="168" fontId="53" fillId="0" borderId="0" xfId="1" applyNumberFormat="1" applyFont="1" applyFill="1" applyBorder="1" applyAlignment="1">
      <alignment wrapText="1"/>
    </xf>
    <xf numFmtId="0" fontId="4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Fill="1" applyBorder="1"/>
    <xf numFmtId="43" fontId="11" fillId="0" borderId="0" xfId="1" applyFont="1" applyFill="1" applyBorder="1" applyAlignment="1">
      <alignment horizontal="left"/>
    </xf>
    <xf numFmtId="166" fontId="11" fillId="0" borderId="0" xfId="0" applyNumberFormat="1" applyFont="1"/>
    <xf numFmtId="168" fontId="11" fillId="0" borderId="0" xfId="1" applyNumberFormat="1" applyFont="1" applyFill="1" applyBorder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43" fontId="54" fillId="0" borderId="0" xfId="1" applyFont="1" applyFill="1" applyBorder="1" applyAlignment="1">
      <alignment horizontal="center"/>
    </xf>
    <xf numFmtId="170" fontId="0" fillId="0" borderId="11" xfId="0" applyNumberFormat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1" fillId="0" borderId="0" xfId="0" quotePrefix="1" applyFont="1" applyAlignment="1">
      <alignment horizontal="center"/>
    </xf>
    <xf numFmtId="170" fontId="55" fillId="0" borderId="0" xfId="0" applyNumberFormat="1" applyFont="1"/>
    <xf numFmtId="0" fontId="11" fillId="0" borderId="0" xfId="0" applyFont="1" applyAlignment="1">
      <alignment horizontal="left"/>
    </xf>
    <xf numFmtId="43" fontId="11" fillId="0" borderId="0" xfId="5" applyFont="1" applyFill="1" applyBorder="1" applyAlignment="1">
      <alignment horizontal="center"/>
    </xf>
    <xf numFmtId="43" fontId="11" fillId="0" borderId="0" xfId="5" applyFont="1" applyFill="1" applyBorder="1" applyAlignment="1">
      <alignment horizontal="left"/>
    </xf>
    <xf numFmtId="170" fontId="0" fillId="0" borderId="12" xfId="0" applyNumberFormat="1" applyBorder="1" applyAlignment="1">
      <alignment horizontal="right"/>
    </xf>
    <xf numFmtId="170" fontId="0" fillId="0" borderId="10" xfId="0" applyNumberFormat="1" applyBorder="1" applyAlignment="1">
      <alignment horizontal="right"/>
    </xf>
    <xf numFmtId="0" fontId="56" fillId="0" borderId="0" xfId="0" applyFont="1"/>
    <xf numFmtId="170" fontId="11" fillId="0" borderId="0" xfId="1" applyNumberFormat="1" applyFont="1" applyFill="1" applyBorder="1" applyAlignment="1">
      <alignment horizontal="right"/>
    </xf>
    <xf numFmtId="170" fontId="11" fillId="0" borderId="0" xfId="0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0" fontId="11" fillId="0" borderId="0" xfId="0" applyFont="1" applyAlignment="1">
      <alignment vertical="center"/>
    </xf>
    <xf numFmtId="17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3" fontId="0" fillId="0" borderId="0" xfId="1" applyFont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17" fontId="17" fillId="0" borderId="0" xfId="0" applyNumberFormat="1" applyFont="1" applyAlignment="1">
      <alignment horizontal="center"/>
    </xf>
    <xf numFmtId="17" fontId="56" fillId="0" borderId="0" xfId="0" applyNumberFormat="1" applyFont="1" applyAlignment="1">
      <alignment horizontal="center"/>
    </xf>
    <xf numFmtId="0" fontId="10" fillId="0" borderId="0" xfId="0" applyFont="1"/>
    <xf numFmtId="43" fontId="0" fillId="0" borderId="2" xfId="1" applyFont="1" applyFill="1" applyBorder="1"/>
    <xf numFmtId="168" fontId="0" fillId="0" borderId="0" xfId="1" applyNumberFormat="1" applyFont="1" applyFill="1" applyBorder="1" applyAlignment="1">
      <alignment horizontal="right" vertical="top"/>
    </xf>
    <xf numFmtId="43" fontId="21" fillId="0" borderId="0" xfId="1" applyFont="1" applyFill="1" applyBorder="1" applyAlignment="1">
      <alignment horizontal="center"/>
    </xf>
    <xf numFmtId="166" fontId="13" fillId="3" borderId="1" xfId="1" applyNumberFormat="1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7" fontId="0" fillId="0" borderId="6" xfId="0" applyNumberFormat="1" applyBorder="1" applyAlignment="1">
      <alignment horizontal="center"/>
    </xf>
    <xf numFmtId="168" fontId="0" fillId="2" borderId="0" xfId="1" applyNumberFormat="1" applyFont="1" applyFill="1" applyBorder="1" applyAlignment="1">
      <alignment horizontal="right"/>
    </xf>
    <xf numFmtId="169" fontId="0" fillId="2" borderId="0" xfId="1" applyNumberFormat="1" applyFont="1" applyFill="1" applyBorder="1" applyAlignment="1">
      <alignment horizontal="right"/>
    </xf>
    <xf numFmtId="168" fontId="0" fillId="2" borderId="10" xfId="1" applyNumberFormat="1" applyFont="1" applyFill="1" applyBorder="1" applyAlignment="1">
      <alignment horizontal="right"/>
    </xf>
    <xf numFmtId="168" fontId="0" fillId="0" borderId="6" xfId="1" applyNumberFormat="1" applyFont="1" applyFill="1" applyBorder="1" applyAlignment="1">
      <alignment horizontal="right"/>
    </xf>
    <xf numFmtId="169" fontId="0" fillId="0" borderId="11" xfId="1" applyNumberFormat="1" applyFont="1" applyFill="1" applyBorder="1" applyAlignment="1">
      <alignment horizontal="right"/>
    </xf>
    <xf numFmtId="0" fontId="57" fillId="0" borderId="0" xfId="0" applyFont="1" applyAlignment="1">
      <alignment vertical="center" wrapText="1"/>
    </xf>
    <xf numFmtId="168" fontId="1" fillId="0" borderId="0" xfId="1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43" fontId="0" fillId="0" borderId="12" xfId="1" applyFont="1" applyFill="1" applyBorder="1"/>
    <xf numFmtId="43" fontId="0" fillId="0" borderId="3" xfId="1" applyFont="1" applyFill="1" applyBorder="1"/>
    <xf numFmtId="0" fontId="21" fillId="0" borderId="0" xfId="0" quotePrefix="1" applyFont="1" applyAlignment="1">
      <alignment horizontal="center"/>
    </xf>
    <xf numFmtId="0" fontId="4" fillId="0" borderId="0" xfId="4" applyFont="1"/>
    <xf numFmtId="0" fontId="6" fillId="0" borderId="0" xfId="0" applyFont="1"/>
    <xf numFmtId="168" fontId="14" fillId="0" borderId="10" xfId="1" applyNumberFormat="1" applyFont="1" applyFill="1" applyBorder="1" applyAlignment="1">
      <alignment horizontal="center"/>
    </xf>
    <xf numFmtId="168" fontId="11" fillId="0" borderId="10" xfId="1" applyNumberFormat="1" applyFont="1" applyFill="1" applyBorder="1" applyAlignment="1">
      <alignment horizontal="right"/>
    </xf>
    <xf numFmtId="168" fontId="22" fillId="0" borderId="10" xfId="1" applyNumberFormat="1" applyFont="1" applyFill="1" applyBorder="1" applyAlignment="1">
      <alignment horizontal="right"/>
    </xf>
    <xf numFmtId="168" fontId="0" fillId="0" borderId="5" xfId="1" applyNumberFormat="1" applyFont="1" applyFill="1" applyBorder="1" applyAlignment="1">
      <alignment horizontal="right"/>
    </xf>
    <xf numFmtId="168" fontId="1" fillId="0" borderId="10" xfId="1" applyNumberFormat="1" applyFont="1" applyFill="1" applyBorder="1" applyAlignment="1">
      <alignment horizontal="right"/>
    </xf>
    <xf numFmtId="169" fontId="0" fillId="0" borderId="10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8" fontId="22" fillId="2" borderId="0" xfId="1" applyNumberFormat="1" applyFont="1" applyFill="1" applyBorder="1" applyAlignment="1">
      <alignment horizontal="right"/>
    </xf>
    <xf numFmtId="0" fontId="6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Fill="1" applyBorder="1"/>
    <xf numFmtId="43" fontId="7" fillId="0" borderId="0" xfId="1" applyFont="1" applyFill="1" applyBorder="1" applyAlignment="1">
      <alignment horizontal="left"/>
    </xf>
    <xf numFmtId="166" fontId="7" fillId="0" borderId="0" xfId="0" applyNumberFormat="1" applyFont="1"/>
    <xf numFmtId="43" fontId="7" fillId="0" borderId="0" xfId="1" applyFont="1" applyFill="1" applyBorder="1" applyAlignment="1">
      <alignment horizontal="center"/>
    </xf>
    <xf numFmtId="170" fontId="7" fillId="0" borderId="0" xfId="0" applyNumberFormat="1" applyFont="1" applyAlignment="1">
      <alignment horizontal="right"/>
    </xf>
    <xf numFmtId="43" fontId="7" fillId="0" borderId="0" xfId="1" applyFont="1" applyFill="1" applyBorder="1" applyAlignment="1"/>
    <xf numFmtId="170" fontId="7" fillId="0" borderId="0" xfId="1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168" fontId="7" fillId="0" borderId="10" xfId="1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63" fillId="0" borderId="0" xfId="1" applyFont="1" applyFill="1" applyBorder="1" applyAlignment="1">
      <alignment horizontal="center"/>
    </xf>
    <xf numFmtId="43" fontId="64" fillId="0" borderId="0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59" fillId="0" borderId="0" xfId="0" applyFont="1"/>
    <xf numFmtId="0" fontId="21" fillId="0" borderId="0" xfId="0" applyFont="1"/>
    <xf numFmtId="43" fontId="21" fillId="0" borderId="0" xfId="1" applyFont="1" applyFill="1" applyBorder="1"/>
    <xf numFmtId="43" fontId="21" fillId="0" borderId="0" xfId="1" applyFont="1" applyFill="1" applyBorder="1" applyAlignment="1">
      <alignment horizontal="left"/>
    </xf>
    <xf numFmtId="166" fontId="21" fillId="0" borderId="0" xfId="0" applyNumberFormat="1" applyFont="1"/>
    <xf numFmtId="0" fontId="17" fillId="0" borderId="6" xfId="0" applyFont="1" applyBorder="1"/>
    <xf numFmtId="170" fontId="7" fillId="0" borderId="12" xfId="0" applyNumberFormat="1" applyFont="1" applyBorder="1" applyAlignment="1">
      <alignment horizontal="right"/>
    </xf>
    <xf numFmtId="170" fontId="7" fillId="0" borderId="10" xfId="1" applyNumberFormat="1" applyFont="1" applyFill="1" applyBorder="1" applyAlignment="1">
      <alignment horizontal="right"/>
    </xf>
    <xf numFmtId="0" fontId="9" fillId="0" borderId="0" xfId="0" applyFont="1"/>
    <xf numFmtId="171" fontId="55" fillId="0" borderId="0" xfId="0" applyNumberFormat="1" applyFont="1"/>
    <xf numFmtId="172" fontId="0" fillId="0" borderId="6" xfId="0" applyNumberFormat="1" applyBorder="1" applyAlignment="1">
      <alignment horizontal="center"/>
    </xf>
    <xf numFmtId="43" fontId="51" fillId="0" borderId="6" xfId="1" applyFont="1" applyFill="1" applyBorder="1" applyAlignment="1">
      <alignment horizontal="center"/>
    </xf>
    <xf numFmtId="170" fontId="7" fillId="0" borderId="12" xfId="1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2" fillId="0" borderId="2" xfId="0" applyFont="1" applyBorder="1"/>
    <xf numFmtId="0" fontId="0" fillId="2" borderId="0" xfId="0" applyFill="1" applyAlignment="1">
      <alignment horizontal="center"/>
    </xf>
    <xf numFmtId="0" fontId="7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169" fontId="21" fillId="0" borderId="0" xfId="1" applyNumberFormat="1" applyFont="1" applyFill="1" applyBorder="1" applyAlignment="1">
      <alignment horizontal="right"/>
    </xf>
    <xf numFmtId="43" fontId="1" fillId="0" borderId="0" xfId="1" applyFont="1" applyFill="1" applyBorder="1" applyAlignment="1"/>
    <xf numFmtId="43" fontId="1" fillId="0" borderId="0" xfId="1" applyFont="1" applyFill="1" applyBorder="1" applyAlignment="1">
      <alignment horizontal="left"/>
    </xf>
    <xf numFmtId="43" fontId="1" fillId="0" borderId="0" xfId="1" applyFont="1" applyFill="1" applyBorder="1"/>
    <xf numFmtId="43" fontId="1" fillId="0" borderId="0" xfId="1" applyFont="1" applyBorder="1" applyAlignment="1">
      <alignment horizontal="left"/>
    </xf>
    <xf numFmtId="43" fontId="1" fillId="0" borderId="0" xfId="1" applyFont="1" applyFill="1" applyBorder="1" applyAlignment="1">
      <alignment horizontal="center"/>
    </xf>
    <xf numFmtId="170" fontId="1" fillId="0" borderId="0" xfId="1" applyNumberFormat="1" applyFont="1" applyFill="1" applyBorder="1" applyAlignment="1">
      <alignment horizontal="right"/>
    </xf>
    <xf numFmtId="170" fontId="1" fillId="2" borderId="0" xfId="1" applyNumberFormat="1" applyFont="1" applyFill="1" applyBorder="1" applyAlignment="1">
      <alignment horizontal="right"/>
    </xf>
    <xf numFmtId="170" fontId="0" fillId="2" borderId="0" xfId="0" applyNumberFormat="1" applyFill="1" applyAlignment="1">
      <alignment horizontal="right"/>
    </xf>
    <xf numFmtId="17" fontId="7" fillId="0" borderId="0" xfId="0" applyNumberFormat="1" applyFont="1" applyAlignment="1">
      <alignment horizontal="center"/>
    </xf>
    <xf numFmtId="0" fontId="0" fillId="0" borderId="2" xfId="0" applyBorder="1"/>
    <xf numFmtId="0" fontId="66" fillId="0" borderId="0" xfId="0" applyFont="1"/>
    <xf numFmtId="0" fontId="0" fillId="0" borderId="0" xfId="0" applyNumberFormat="1"/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/>
    <xf numFmtId="0" fontId="17" fillId="0" borderId="0" xfId="0" applyFont="1" applyBorder="1"/>
    <xf numFmtId="0" fontId="0" fillId="6" borderId="0" xfId="0" applyFill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6" borderId="0" xfId="0" applyNumberForma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43" fontId="0" fillId="6" borderId="0" xfId="1" applyFont="1" applyFill="1" applyBorder="1"/>
    <xf numFmtId="0" fontId="0" fillId="0" borderId="0" xfId="0" applyBorder="1" applyAlignment="1">
      <alignment horizontal="left"/>
    </xf>
    <xf numFmtId="43" fontId="0" fillId="6" borderId="0" xfId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6" borderId="0" xfId="0" applyFill="1" applyBorder="1"/>
    <xf numFmtId="43" fontId="0" fillId="0" borderId="18" xfId="1" applyFont="1" applyFill="1" applyBorder="1"/>
    <xf numFmtId="0" fontId="5" fillId="0" borderId="0" xfId="0" applyFont="1" applyBorder="1"/>
    <xf numFmtId="0" fontId="2" fillId="0" borderId="0" xfId="0" applyFont="1" applyBorder="1"/>
    <xf numFmtId="43" fontId="8" fillId="0" borderId="6" xfId="1" applyFont="1" applyFill="1" applyBorder="1" applyAlignment="1">
      <alignment horizontal="center"/>
    </xf>
    <xf numFmtId="170" fontId="0" fillId="0" borderId="0" xfId="0" applyNumberFormat="1" applyBorder="1" applyAlignment="1">
      <alignment horizontal="right"/>
    </xf>
    <xf numFmtId="0" fontId="6" fillId="0" borderId="0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/>
    <xf numFmtId="43" fontId="7" fillId="0" borderId="6" xfId="1" applyFont="1" applyFill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43" fontId="11" fillId="0" borderId="6" xfId="1" applyFont="1" applyFill="1" applyBorder="1" applyAlignment="1">
      <alignment horizontal="center"/>
    </xf>
    <xf numFmtId="168" fontId="21" fillId="0" borderId="10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8" fontId="14" fillId="0" borderId="10" xfId="1" applyNumberFormat="1" applyFont="1" applyFill="1" applyBorder="1" applyAlignment="1">
      <alignment horizontal="right"/>
    </xf>
    <xf numFmtId="16" fontId="58" fillId="4" borderId="0" xfId="0" applyNumberFormat="1" applyFont="1" applyFill="1" applyAlignment="1">
      <alignment horizontal="center" vertical="center"/>
    </xf>
    <xf numFmtId="165" fontId="50" fillId="4" borderId="0" xfId="0" applyNumberFormat="1" applyFont="1" applyFill="1" applyAlignment="1">
      <alignment horizontal="center" vertical="center" wrapText="1"/>
    </xf>
    <xf numFmtId="0" fontId="30" fillId="0" borderId="14" xfId="0" applyFont="1" applyBorder="1" applyAlignment="1">
      <alignment horizontal="center" vertical="center" textRotation="135"/>
    </xf>
    <xf numFmtId="0" fontId="30" fillId="0" borderId="0" xfId="0" applyFont="1" applyAlignment="1">
      <alignment horizontal="center" vertical="center" textRotation="135"/>
    </xf>
    <xf numFmtId="0" fontId="30" fillId="0" borderId="17" xfId="0" applyFont="1" applyBorder="1" applyAlignment="1">
      <alignment horizontal="center" vertical="center" textRotation="135"/>
    </xf>
    <xf numFmtId="0" fontId="23" fillId="0" borderId="14" xfId="0" applyFont="1" applyBorder="1" applyAlignment="1">
      <alignment horizontal="center" vertical="center" textRotation="135" wrapText="1"/>
    </xf>
    <xf numFmtId="0" fontId="23" fillId="0" borderId="0" xfId="0" applyFont="1" applyAlignment="1">
      <alignment horizontal="center" vertical="center" textRotation="135" wrapText="1"/>
    </xf>
    <xf numFmtId="0" fontId="23" fillId="0" borderId="17" xfId="0" applyFont="1" applyBorder="1" applyAlignment="1">
      <alignment horizontal="center" vertical="center" textRotation="135" wrapText="1"/>
    </xf>
    <xf numFmtId="0" fontId="0" fillId="0" borderId="0" xfId="0" applyAlignment="1">
      <alignment horizontal="center"/>
    </xf>
    <xf numFmtId="0" fontId="19" fillId="3" borderId="0" xfId="0" applyFont="1" applyFill="1" applyAlignment="1">
      <alignment horizontal="center"/>
    </xf>
  </cellXfs>
  <cellStyles count="82">
    <cellStyle name="Comma" xfId="1" builtinId="3"/>
    <cellStyle name="Comma 10" xfId="46" xr:uid="{81233ADF-542E-48B7-BE8B-A36D6C73175A}"/>
    <cellStyle name="Comma 2" xfId="9" xr:uid="{00000000-0005-0000-0000-000001000000}"/>
    <cellStyle name="Comma 2 2" xfId="75" xr:uid="{9BA2D477-457C-4B8B-A16F-554B7D7EE86C}"/>
    <cellStyle name="Comma 3" xfId="5" xr:uid="{00000000-0005-0000-0000-000002000000}"/>
    <cellStyle name="Comma 4" xfId="17" xr:uid="{00000000-0005-0000-0000-000003000000}"/>
    <cellStyle name="Comma 4 2" xfId="67" xr:uid="{D1D96DC9-AC52-4A20-BB36-741535A70990}"/>
    <cellStyle name="Comma 5" xfId="21" xr:uid="{00000000-0005-0000-0000-000004000000}"/>
    <cellStyle name="Comma 5 2" xfId="63" xr:uid="{1BD49F6C-737C-41EB-83A1-E0F3D572A0FA}"/>
    <cellStyle name="Comma 6" xfId="26" xr:uid="{00000000-0005-0000-0000-000005000000}"/>
    <cellStyle name="Comma 6 2" xfId="59" xr:uid="{B07ED691-A544-484E-B138-391D9CCA6A67}"/>
    <cellStyle name="Comma 7" xfId="30" xr:uid="{00000000-0005-0000-0000-000006000000}"/>
    <cellStyle name="Comma 7 2" xfId="55" xr:uid="{4FFC03A3-2CF8-491A-A410-8A08A9208CCD}"/>
    <cellStyle name="Comma 8" xfId="34" xr:uid="{00000000-0005-0000-0000-00004F000000}"/>
    <cellStyle name="Comma 9" xfId="41" xr:uid="{00000000-0005-0000-0000-000053000000}"/>
    <cellStyle name="Comma 9 2" xfId="50" xr:uid="{674A1C17-3701-473A-B02A-1DA8C1BE66C6}"/>
    <cellStyle name="Normal" xfId="0" builtinId="0"/>
    <cellStyle name="Normal 10" xfId="18" xr:uid="{00000000-0005-0000-0000-000009000000}"/>
    <cellStyle name="Normal 10 2" xfId="66" xr:uid="{E87B28E6-E667-4B52-8646-888BE47E4F70}"/>
    <cellStyle name="Normal 11" xfId="22" xr:uid="{00000000-0005-0000-0000-00000A000000}"/>
    <cellStyle name="Normal 12" xfId="23" xr:uid="{00000000-0005-0000-0000-00000B000000}"/>
    <cellStyle name="Normal 12 2" xfId="62" xr:uid="{C022C1E5-83FC-4537-9711-A832BF301F74}"/>
    <cellStyle name="Normal 13" xfId="27" xr:uid="{00000000-0005-0000-0000-00000C000000}"/>
    <cellStyle name="Normal 13 2" xfId="58" xr:uid="{815A8E3D-CDA7-43D4-8A7D-910C0DD695D5}"/>
    <cellStyle name="Normal 14" xfId="28" xr:uid="{00000000-0005-0000-0000-00000D000000}"/>
    <cellStyle name="Normal 14 2" xfId="57" xr:uid="{BA2B22F2-C557-4AB9-932A-1A78AF2FB1F4}"/>
    <cellStyle name="Normal 15" xfId="31" xr:uid="{00000000-0005-0000-0000-00000E000000}"/>
    <cellStyle name="Normal 15 2" xfId="54" xr:uid="{0EB98FDE-129B-48CD-80AF-18DD53F7443E}"/>
    <cellStyle name="Normal 16" xfId="33" xr:uid="{00000000-0005-0000-0000-00000F000000}"/>
    <cellStyle name="Normal 17" xfId="37" xr:uid="{00000000-0005-0000-0000-000050000000}"/>
    <cellStyle name="Normal 18" xfId="40" xr:uid="{00000000-0005-0000-0000-000054000000}"/>
    <cellStyle name="Normal 18 2" xfId="51" xr:uid="{193EFC7C-399E-456F-9C0C-4349E2982088}"/>
    <cellStyle name="Normal 19" xfId="42" xr:uid="{00000000-0005-0000-0000-000058000000}"/>
    <cellStyle name="Normal 19 2" xfId="49" xr:uid="{081F6F04-A384-4FE7-A750-07BA9B92A3B8}"/>
    <cellStyle name="Normal 2" xfId="6" xr:uid="{00000000-0005-0000-0000-000010000000}"/>
    <cellStyle name="Normal 2 2" xfId="10" xr:uid="{00000000-0005-0000-0000-000011000000}"/>
    <cellStyle name="Normal 2 2 2" xfId="74" xr:uid="{A536D323-CEEA-418F-AFE0-2A0D4FF0B75E}"/>
    <cellStyle name="Normal 2 2 3" xfId="77" xr:uid="{458BC8B8-DC97-4422-BE2E-44C0AB02885D}"/>
    <cellStyle name="Normal 2 3" xfId="16" xr:uid="{00000000-0005-0000-0000-000012000000}"/>
    <cellStyle name="Normal 2 3 2" xfId="68" xr:uid="{7281205F-088B-495E-8031-827A6D06516D}"/>
    <cellStyle name="Normal 2 4" xfId="20" xr:uid="{00000000-0005-0000-0000-000013000000}"/>
    <cellStyle name="Normal 2 4 2" xfId="64" xr:uid="{62C4855E-3097-45FF-942C-57AA6F545D0D}"/>
    <cellStyle name="Normal 2 5" xfId="25" xr:uid="{00000000-0005-0000-0000-000014000000}"/>
    <cellStyle name="Normal 2 5 2" xfId="60" xr:uid="{254F5E28-8314-4DBE-9361-EC31E64F8DED}"/>
    <cellStyle name="Normal 2 6" xfId="29" xr:uid="{00000000-0005-0000-0000-000015000000}"/>
    <cellStyle name="Normal 2 6 2" xfId="56" xr:uid="{5168FF6B-4559-4D00-9D9A-5A1DE47DB1ED}"/>
    <cellStyle name="Normal 2 7" xfId="35" xr:uid="{00000000-0005-0000-0000-000002000000}"/>
    <cellStyle name="Normal 2 8" xfId="38" xr:uid="{00000000-0005-0000-0000-000002000000}"/>
    <cellStyle name="Normal 2 8 2" xfId="43" xr:uid="{6E2A4809-FB97-43AE-969C-359FF44849E2}"/>
    <cellStyle name="Normal 20" xfId="44" xr:uid="{00000000-0005-0000-0000-000059000000}"/>
    <cellStyle name="Normal 20 2" xfId="48" xr:uid="{03B06A60-400E-4657-850B-13C02CF97DFF}"/>
    <cellStyle name="Normal 21" xfId="45" xr:uid="{00000000-0005-0000-0000-00005A000000}"/>
    <cellStyle name="Normal 21 2" xfId="47" xr:uid="{255C1D77-6F5D-4856-AAC9-5622DF64ECAB}"/>
    <cellStyle name="Normal 22" xfId="78" xr:uid="{E99D0C57-673B-442B-A81B-BDFB9D88A1B9}"/>
    <cellStyle name="Normal 23" xfId="79" xr:uid="{DC8EF1C7-D82D-456B-85FE-97061CF33A03}"/>
    <cellStyle name="Normal 24" xfId="80" xr:uid="{136E8587-CF92-4F1D-AB2C-38B36F5F2CF7}"/>
    <cellStyle name="Normal 25" xfId="81" xr:uid="{4B00C9B4-7EB5-4E59-98AE-DA82CA2728E2}"/>
    <cellStyle name="Normal 3" xfId="2" xr:uid="{00000000-0005-0000-0000-000016000000}"/>
    <cellStyle name="Normal 3 2" xfId="11" xr:uid="{00000000-0005-0000-0000-000017000000}"/>
    <cellStyle name="Normal 3 2 2" xfId="73" xr:uid="{20745649-51B2-476A-9B3E-75223D826ACB}"/>
    <cellStyle name="Normal 3 3" xfId="15" xr:uid="{00000000-0005-0000-0000-000018000000}"/>
    <cellStyle name="Normal 3 3 2" xfId="69" xr:uid="{DDD2A4B4-3106-4673-9701-6944BBFABC82}"/>
    <cellStyle name="Normal 3 4" xfId="19" xr:uid="{00000000-0005-0000-0000-000019000000}"/>
    <cellStyle name="Normal 3 4 2" xfId="65" xr:uid="{E39614B0-2851-4C82-A679-20A12170CE3F}"/>
    <cellStyle name="Normal 3 5" xfId="24" xr:uid="{00000000-0005-0000-0000-00001A000000}"/>
    <cellStyle name="Normal 3 5 2" xfId="61" xr:uid="{5DFF6BA2-86F3-4713-BEA1-162CA3233D2C}"/>
    <cellStyle name="Normal 3 6" xfId="32" xr:uid="{00000000-0005-0000-0000-00001B000000}"/>
    <cellStyle name="Normal 3 6 2" xfId="53" xr:uid="{55A82BDF-A755-48E9-97A7-D27F73862530}"/>
    <cellStyle name="Normal 3 7" xfId="36" xr:uid="{00000000-0005-0000-0000-000003000000}"/>
    <cellStyle name="Normal 3 8" xfId="39" xr:uid="{00000000-0005-0000-0000-000003000000}"/>
    <cellStyle name="Normal 3 8 2" xfId="52" xr:uid="{38094956-EE4A-4CAE-9306-76BDD2A60668}"/>
    <cellStyle name="Normal 4" xfId="7" xr:uid="{00000000-0005-0000-0000-00001C000000}"/>
    <cellStyle name="Normal 4 2" xfId="76" xr:uid="{CA73652C-E4BD-4297-82A2-A77994951CC4}"/>
    <cellStyle name="Normal 5" xfId="3" xr:uid="{00000000-0005-0000-0000-00001D000000}"/>
    <cellStyle name="Normal 6" xfId="8" xr:uid="{00000000-0005-0000-0000-00001E000000}"/>
    <cellStyle name="Normal 7" xfId="12" xr:uid="{00000000-0005-0000-0000-00001F000000}"/>
    <cellStyle name="Normal 7 2" xfId="72" xr:uid="{FF8C0EC2-C09F-40D1-AFBB-1D70436C9DA1}"/>
    <cellStyle name="Normal 8" xfId="13" xr:uid="{00000000-0005-0000-0000-000020000000}"/>
    <cellStyle name="Normal 8 2" xfId="71" xr:uid="{026E5229-DEBA-4EA1-87C1-93A096AFCBB1}"/>
    <cellStyle name="Normal 9" xfId="14" xr:uid="{00000000-0005-0000-0000-000021000000}"/>
    <cellStyle name="Normal 9 2" xfId="70" xr:uid="{D45DCA54-5A34-4092-B5F5-4B4A52A35260}"/>
    <cellStyle name="Normal_Sheet1" xfId="4" xr:uid="{00000000-0005-0000-0000-000022000000}"/>
  </cellStyles>
  <dxfs count="40">
    <dxf>
      <alignment vertical="center"/>
    </dxf>
    <dxf>
      <alignment vertical="center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color theme="1"/>
      </font>
      <numFmt numFmtId="169" formatCode="#,##0.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68" formatCode="_(* #,##0.0000_);_(* \(#,##0.0000\);_(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mm/dd/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m/dd/yy;@"/>
    </dxf>
    <dxf>
      <font>
        <strike val="0"/>
        <outline val="0"/>
        <shadow val="0"/>
        <u val="none"/>
        <vertAlign val="baseline"/>
        <color theme="1"/>
      </font>
      <numFmt numFmtId="166" formatCode="mm/dd/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348675</xdr:colOff>
      <xdr:row>0</xdr:row>
      <xdr:rowOff>190172</xdr:rowOff>
    </xdr:from>
    <xdr:to>
      <xdr:col>3</xdr:col>
      <xdr:colOff>16933</xdr:colOff>
      <xdr:row>1</xdr:row>
      <xdr:rowOff>89506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675" y="190172"/>
          <a:ext cx="2394525" cy="458134"/>
        </a:xfrm>
        <a:prstGeom prst="rect">
          <a:avLst/>
        </a:prstGeom>
      </xdr:spPr>
    </xdr:pic>
    <xdr:clientData/>
  </xdr:twoCellAnchor>
  <xdr:twoCellAnchor editAs="oneCell">
    <xdr:from>
      <xdr:col>0</xdr:col>
      <xdr:colOff>348674</xdr:colOff>
      <xdr:row>0</xdr:row>
      <xdr:rowOff>190172</xdr:rowOff>
    </xdr:from>
    <xdr:to>
      <xdr:col>3</xdr:col>
      <xdr:colOff>249107</xdr:colOff>
      <xdr:row>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7F33B-460E-4F94-96B7-6C18F970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674" y="190172"/>
          <a:ext cx="2624583" cy="4956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0.520322569442" createdVersion="6" refreshedVersion="8" minRefreshableVersion="3" recordCount="959" xr:uid="{A95DD874-4978-483E-82C5-6DFE8CF60298}">
  <cacheSource type="worksheet">
    <worksheetSource name="Table1"/>
  </cacheSource>
  <cacheFields count="20">
    <cacheField name="REGION" numFmtId="0">
      <sharedItems containsBlank="1" count="13">
        <s v="Norte-Central"/>
        <s v="Noroeste"/>
        <s v="Este-Central"/>
        <s v="Sureste"/>
        <s v="Norte"/>
        <s v="Central"/>
        <s v="Metro"/>
        <s v="Suroeste"/>
        <s v="Este"/>
        <s v="Sur-Sureste"/>
        <s v="Ponce"/>
        <m u="1"/>
        <s v="Oeste" u="1"/>
      </sharedItems>
    </cacheField>
    <cacheField name="CODE" numFmtId="0">
      <sharedItems containsSemiMixedTypes="0" containsString="0" containsNumber="1" containsInteger="1" minValue="1" maxValue="36111"/>
    </cacheField>
    <cacheField name="CODE2" numFmtId="0">
      <sharedItems containsSemiMixedTypes="0" containsString="0" containsNumber="1" containsInteger="1" minValue="3400269" maxValue="6406703"/>
    </cacheField>
    <cacheField name="MUNICIPIO" numFmtId="0">
      <sharedItems/>
    </cacheField>
    <cacheField name="BRAND" numFmtId="0">
      <sharedItems/>
    </cacheField>
    <cacheField name="BRAND2" numFmtId="0">
      <sharedItems containsMixedTypes="1" containsNumber="1" containsInteger="1" minValue="76" maxValue="76"/>
    </cacheField>
    <cacheField name="PRIOR BRAND" numFmtId="0">
      <sharedItems containsBlank="1"/>
    </cacheField>
    <cacheField name="CONVERSION DATE" numFmtId="0">
      <sharedItems containsDate="1" containsBlank="1" containsMixedTypes="1" minDate="2018-10-01T00:00:00" maxDate="2024-10-25T00:00:00"/>
    </cacheField>
    <cacheField name="TM" numFmtId="0">
      <sharedItems containsBlank="1"/>
    </cacheField>
    <cacheField name="TRADE AREA" numFmtId="0">
      <sharedItems containsBlank="1"/>
    </cacheField>
    <cacheField name="SITE NAME" numFmtId="0">
      <sharedItems containsBlank="1"/>
    </cacheField>
    <cacheField name="ADDRESS" numFmtId="0">
      <sharedItems/>
    </cacheField>
    <cacheField name="REG" numFmtId="0">
      <sharedItems containsBlank="1" containsMixedTypes="1" containsNumber="1" minValue="74.7" maxValue="98.7"/>
    </cacheField>
    <cacheField name="PREM" numFmtId="0">
      <sharedItems containsBlank="1" containsMixedTypes="1" containsNumber="1" minValue="84.7" maxValue="113.7"/>
    </cacheField>
    <cacheField name="DSL" numFmtId="0">
      <sharedItems containsBlank="1" containsMixedTypes="1" containsNumber="1" minValue="73.7" maxValue="127.7"/>
    </cacheField>
    <cacheField name="DATE" numFmtId="166">
      <sharedItems containsSemiMixedTypes="0" containsNonDate="0" containsDate="1" containsString="0" minDate="2024-11-03T00:00:00" maxDate="2024-11-04T00:00:00"/>
    </cacheField>
    <cacheField name="CERRADA" numFmtId="166">
      <sharedItems containsNonDate="0" containsBlank="1"/>
    </cacheField>
    <cacheField name="COMMENTS" numFmtId="0">
      <sharedItems containsBlank="1"/>
    </cacheField>
    <cacheField name="LATITUD" numFmtId="0">
      <sharedItems containsBlank="1" containsMixedTypes="1" containsNumber="1" minValue="0" maxValue="18.503608"/>
    </cacheField>
    <cacheField name="LONGITUD" numFmtId="0">
      <sharedItems containsBlank="1" containsMixedTypes="1" containsNumber="1" minValue="-67.252318000000002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0.520322916665" createdVersion="6" refreshedVersion="8" minRefreshableVersion="3" recordCount="959" xr:uid="{6BF45A5D-CD26-4098-8EB8-3F62F6ACEF15}">
  <cacheSource type="worksheet">
    <worksheetSource name="Table1[[REGION]:[DSL]]"/>
  </cacheSource>
  <cacheFields count="15">
    <cacheField name="REGION" numFmtId="0">
      <sharedItems/>
    </cacheField>
    <cacheField name="CODE" numFmtId="0">
      <sharedItems containsSemiMixedTypes="0" containsString="0" containsNumber="1" containsInteger="1" minValue="1" maxValue="36111"/>
    </cacheField>
    <cacheField name="CODE2" numFmtId="0">
      <sharedItems containsSemiMixedTypes="0" containsString="0" containsNumber="1" containsInteger="1" minValue="3400269" maxValue="6406703"/>
    </cacheField>
    <cacheField name="MUNICIPIO" numFmtId="0">
      <sharedItems/>
    </cacheField>
    <cacheField name="BRAND" numFmtId="0">
      <sharedItems count="8">
        <s v="PUMA"/>
        <s v="TOTAL"/>
        <s v="MOBIL"/>
        <s v="GULF"/>
        <s v="IND"/>
        <s v="SHELL"/>
        <s v="TEXACO"/>
        <s v="ECOMAXX"/>
      </sharedItems>
    </cacheField>
    <cacheField name="BRAND2" numFmtId="0">
      <sharedItems containsMixedTypes="1" containsNumber="1" containsInteger="1" minValue="76" maxValue="76"/>
    </cacheField>
    <cacheField name="PRIOR BRAND" numFmtId="0">
      <sharedItems containsBlank="1"/>
    </cacheField>
    <cacheField name="CONVERSION DATE" numFmtId="0">
      <sharedItems containsDate="1" containsBlank="1" containsMixedTypes="1" minDate="2018-10-01T00:00:00" maxDate="2024-10-25T00:00:00"/>
    </cacheField>
    <cacheField name="TM" numFmtId="0">
      <sharedItems containsBlank="1"/>
    </cacheField>
    <cacheField name="TRADE AREA" numFmtId="0">
      <sharedItems containsBlank="1"/>
    </cacheField>
    <cacheField name="SITE NAME" numFmtId="0">
      <sharedItems containsBlank="1"/>
    </cacheField>
    <cacheField name="ADDRESS" numFmtId="0">
      <sharedItems/>
    </cacheField>
    <cacheField name="REG" numFmtId="0">
      <sharedItems containsBlank="1" containsMixedTypes="1" containsNumber="1" minValue="74.7" maxValue="98.7"/>
    </cacheField>
    <cacheField name="PREM" numFmtId="0">
      <sharedItems containsBlank="1" containsMixedTypes="1" containsNumber="1" minValue="84.7" maxValue="113.7"/>
    </cacheField>
    <cacheField name="DSL" numFmtId="0">
      <sharedItems containsBlank="1" containsMixedTypes="1" containsNumber="1" minValue="73.7" maxValue="127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9">
  <r>
    <x v="0"/>
    <n v="835"/>
    <n v="6400835"/>
    <s v="ADJUNTAS"/>
    <s v="PUMA"/>
    <s v="PUMA"/>
    <m/>
    <m/>
    <s v="TT"/>
    <s v="ADJ1"/>
    <s v="CARLOS R RIOS VELEZ"/>
    <s v="CARR. #10 KM. 0.2 BO. GARZAS #28 "/>
    <n v="80.7"/>
    <m/>
    <n v="83.7"/>
    <d v="2024-11-03T00:00:00"/>
    <m/>
    <m/>
    <n v="18.16469"/>
    <n v="-66.728165000000004"/>
  </r>
  <r>
    <x v="0"/>
    <n v="2186"/>
    <n v="3602186"/>
    <s v="ADJUNTAS"/>
    <s v="TOTAL"/>
    <s v="TOTAL"/>
    <m/>
    <m/>
    <s v="PL"/>
    <s v="ADJ1"/>
    <s v="CARLOS RIOS VÉLEZ"/>
    <s v="KM.HM 81.1 CARR 153 BO CAPAEZ, ADJUNTAS"/>
    <n v="80.7"/>
    <n v="97.7"/>
    <n v="85.7"/>
    <d v="2024-11-03T00:00:00"/>
    <m/>
    <m/>
    <n v="18.1829"/>
    <n v="-66.744799999999998"/>
  </r>
  <r>
    <x v="0"/>
    <n v="3201"/>
    <n v="3603201"/>
    <s v="ADJUNTAS"/>
    <s v="MOBIL"/>
    <s v="MOBIL"/>
    <s v="SHELL"/>
    <d v="2022-11-01T00:00:00"/>
    <s v="PL"/>
    <s v="ADJ1"/>
    <s v="FIDEL SANTIAGO"/>
    <s v="PR 123, KM. 35.7"/>
    <n v="84.7"/>
    <n v="99.7"/>
    <m/>
    <d v="2024-11-03T00:00:00"/>
    <m/>
    <m/>
    <n v="18.166843"/>
    <n v="-66.729797000000005"/>
  </r>
  <r>
    <x v="0"/>
    <n v="6000"/>
    <n v="3606000"/>
    <s v="ADJUNTAS"/>
    <s v="GULF"/>
    <s v="GULF"/>
    <m/>
    <m/>
    <s v="PL"/>
    <s v="ADJ1"/>
    <s v="RULLAN, ALBERTO "/>
    <s v="CARR. 10 KM. 35.2 "/>
    <m/>
    <m/>
    <m/>
    <d v="2024-11-03T00:00:00"/>
    <s v="X"/>
    <m/>
    <n v="18.163429000000001"/>
    <n v="-66.727281000000005"/>
  </r>
  <r>
    <x v="0"/>
    <n v="6001"/>
    <n v="3606001"/>
    <s v="ADJUNTAS"/>
    <s v="GULF"/>
    <s v="GULF"/>
    <m/>
    <m/>
    <s v="PL"/>
    <s v="ADJ1"/>
    <s v="LUIS ANGEL RIOS TORRES "/>
    <s v="CARR. 123, KM. 33.2"/>
    <m/>
    <m/>
    <m/>
    <d v="2024-11-03T00:00:00"/>
    <s v="X"/>
    <m/>
    <n v="18.155249000000001"/>
    <n v="-66.713228000000001"/>
  </r>
  <r>
    <x v="1"/>
    <n v="1124"/>
    <n v="3601124"/>
    <s v="AGUADA"/>
    <s v="IND"/>
    <s v="PHILLIPS 66"/>
    <s v="GULF"/>
    <m/>
    <s v="TT"/>
    <s v="AGA1"/>
    <s v="WEST COAST S/S"/>
    <s v="PR 2. KM 133.6, INT.  417"/>
    <n v="76.7"/>
    <n v="92.7"/>
    <n v="75.7"/>
    <d v="2024-11-03T00:00:00"/>
    <m/>
    <m/>
    <n v="18.373574999999999"/>
    <n v="-67.155852999999993"/>
  </r>
  <r>
    <x v="1"/>
    <n v="920"/>
    <n v="6400920"/>
    <s v="AGUADA"/>
    <s v="IND"/>
    <s v="ULTRA TOP FUELS"/>
    <s v="PUMA"/>
    <d v="2023-02-01T00:00:00"/>
    <s v="JR"/>
    <s v="AGA1"/>
    <s v="ALL ENERGY INVESTMENT CORP"/>
    <s v="CARR #2, KM 137.2, BO. NARANJO, AGUADA"/>
    <n v="76.7"/>
    <n v="93.7"/>
    <n v="75.7"/>
    <d v="2024-11-03T00:00:00"/>
    <m/>
    <m/>
    <n v="18.342593000000001"/>
    <n v="-67.159052000000003"/>
  </r>
  <r>
    <x v="1"/>
    <n v="659"/>
    <n v="3400659"/>
    <s v="AGUADA"/>
    <s v="GULF"/>
    <s v="GULF"/>
    <m/>
    <m/>
    <s v="TT"/>
    <s v="AGA1"/>
    <s v="ANTES: PUMA DAWAHRA INVESTORS LLC"/>
    <s v="CARR #2, KM 134.5"/>
    <n v="77.7"/>
    <n v="94.7"/>
    <n v="75.7"/>
    <d v="2024-11-03T00:00:00"/>
    <m/>
    <m/>
    <n v="18.364861999999999"/>
    <n v="-67.159531999999999"/>
  </r>
  <r>
    <x v="1"/>
    <n v="2026"/>
    <n v="3602026"/>
    <s v="AGUADA"/>
    <s v="SHELL"/>
    <s v="SHELL"/>
    <s v="CLARK"/>
    <d v="2022-02-01T00:00:00"/>
    <s v="TT"/>
    <s v="AGA1"/>
    <s v="VP RACING FUEL"/>
    <s v="PR 2, KM. 138.2 BO. NARANJO"/>
    <n v="77.7"/>
    <n v="94.7"/>
    <n v="77.7"/>
    <d v="2024-11-03T00:00:00"/>
    <m/>
    <m/>
    <n v="18.334918999999999"/>
    <n v="-67.157066999999998"/>
  </r>
  <r>
    <x v="1"/>
    <n v="1165"/>
    <n v="3601165"/>
    <s v="AGUADA"/>
    <s v="IND"/>
    <s v="IND"/>
    <m/>
    <m/>
    <s v="TT"/>
    <s v="AGA2"/>
    <s v="TEXXAS"/>
    <s v="PR 416"/>
    <n v="77.7"/>
    <n v="94.7"/>
    <n v="78.7"/>
    <d v="2024-11-03T00:00:00"/>
    <m/>
    <m/>
    <n v="18.378091999999999"/>
    <n v="-67.189978999999994"/>
  </r>
  <r>
    <x v="1"/>
    <n v="1168"/>
    <n v="3601168"/>
    <s v="AGUADA"/>
    <s v="SHELL"/>
    <s v="SHELL"/>
    <s v="GULF"/>
    <m/>
    <s v="TT"/>
    <s v="AGA2"/>
    <s v="TEXXAS"/>
    <s v="CRR #115, KM 25.1 BO. ASOMANTE"/>
    <n v="77.7"/>
    <n v="95.7"/>
    <n v="78.7"/>
    <d v="2024-11-03T00:00:00"/>
    <m/>
    <m/>
    <n v="18.386984999999999"/>
    <n v="-67.173614000000001"/>
  </r>
  <r>
    <x v="1"/>
    <n v="5030"/>
    <n v="3605030"/>
    <s v="AGUADA"/>
    <s v="IND"/>
    <s v="SUNOCO"/>
    <s v="ECOMAXX"/>
    <d v="2023-07-01T00:00:00"/>
    <s v="TT"/>
    <s v="AGA1"/>
    <s v="CHRISTIAN S/S"/>
    <s v="CARR. # 2 KM. 138.5"/>
    <n v="77.7"/>
    <n v="99.7"/>
    <n v="78.7"/>
    <d v="2024-11-03T00:00:00"/>
    <m/>
    <s v="ECOMAXX&gt;SUNOCO (JUL-2023)"/>
    <n v="18.332014000000001"/>
    <n v="-67.156300000000002"/>
  </r>
  <r>
    <x v="1"/>
    <n v="6501"/>
    <n v="3606501"/>
    <s v="AGUADA"/>
    <s v="TOTAL"/>
    <s v="TOTAL"/>
    <m/>
    <m/>
    <s v="TT"/>
    <s v="AGA2"/>
    <s v="WEST COAST S/S"/>
    <s v="PR 115, KM. 20.4"/>
    <n v="87.7"/>
    <n v="98.7"/>
    <n v="85.7"/>
    <d v="2024-11-03T00:00:00"/>
    <m/>
    <m/>
    <n v="18.381287"/>
    <n v="-67.212525999999997"/>
  </r>
  <r>
    <x v="1"/>
    <n v="534"/>
    <n v="6400534"/>
    <s v="AGUADA"/>
    <s v="PUMA"/>
    <s v="PUMA"/>
    <m/>
    <m/>
    <s v="JR"/>
    <s v="AGA2"/>
    <s v="DAUHAJRE GROUP LLC"/>
    <s v="CARR. 416 KM. 0.9, AGUADA, PUERTO RICO  00602"/>
    <n v="84.7"/>
    <n v="99.7"/>
    <n v="86.7"/>
    <d v="2024-11-03T00:00:00"/>
    <m/>
    <m/>
    <n v="18.376799999999999"/>
    <n v="-67.178100000000001"/>
  </r>
  <r>
    <x v="1"/>
    <n v="695"/>
    <n v="6400695"/>
    <s v="AGUADA"/>
    <s v="TEXACO"/>
    <s v="TEXACO"/>
    <s v="PUMA"/>
    <m/>
    <s v="JR"/>
    <s v="AGA2"/>
    <s v="AGUADA PETROLEUM"/>
    <s v="CARR.  # 417  KM.  2.9 ,  AGUADA"/>
    <n v="83.7"/>
    <n v="99.7"/>
    <n v="93.7"/>
    <d v="2024-11-03T00:00:00"/>
    <m/>
    <m/>
    <n v="18.369282999999999"/>
    <n v="-67.161721"/>
  </r>
  <r>
    <x v="1"/>
    <n v="6500"/>
    <n v="3606500"/>
    <s v="AGUADA"/>
    <s v="GULF"/>
    <s v="GULF"/>
    <m/>
    <m/>
    <s v="TT"/>
    <s v="AGA2"/>
    <s v="QUICK SERVICE"/>
    <s v="PR 115, INT.  CALLE COLÓN"/>
    <n v="75.7"/>
    <n v="94.7"/>
    <m/>
    <d v="2024-11-03T00:00:00"/>
    <m/>
    <m/>
    <n v="18.381153000000001"/>
    <n v="-67.191872000000004"/>
  </r>
  <r>
    <x v="1"/>
    <n v="3092"/>
    <n v="3603092"/>
    <s v="AGUADA"/>
    <s v="MOBIL"/>
    <s v="MOBIL"/>
    <s v="SHELL"/>
    <d v="2022-11-01T00:00:00"/>
    <s v="TT"/>
    <s v="AGA2"/>
    <s v="EDWIN VEGA"/>
    <s v="CALLE COLÓN, ESQ MARINA"/>
    <n v="83.7"/>
    <n v="98.7"/>
    <m/>
    <d v="2024-11-03T00:00:00"/>
    <m/>
    <m/>
    <n v="18.379401000000001"/>
    <n v="-67.185357999999994"/>
  </r>
  <r>
    <x v="1"/>
    <n v="788"/>
    <n v="3606788"/>
    <s v="AGUADA"/>
    <s v="ECOMAXX"/>
    <s v="ECOMAXX"/>
    <m/>
    <m/>
    <s v="TT"/>
    <s v="AGA1"/>
    <s v="CHRIS DAYSE"/>
    <s v="PR 110 KM 4.0"/>
    <m/>
    <m/>
    <m/>
    <d v="2024-11-03T00:00:00"/>
    <s v="X"/>
    <m/>
    <n v="18.334399999999999"/>
    <n v="-67.132900000000006"/>
  </r>
  <r>
    <x v="1"/>
    <n v="662"/>
    <n v="6400662"/>
    <s v="AGUADA"/>
    <s v="PUMA"/>
    <s v="PUMA"/>
    <m/>
    <m/>
    <s v="OON"/>
    <s v="AGA2"/>
    <s v="CLOSED"/>
    <s v="CARR # 115, KM 26.6 BO ASOMANTE"/>
    <m/>
    <m/>
    <m/>
    <d v="2024-11-03T00:00:00"/>
    <s v="X"/>
    <m/>
    <n v="18.395199999999999"/>
    <n v="-67.162400000000005"/>
  </r>
  <r>
    <x v="1"/>
    <n v="6505"/>
    <n v="3606505"/>
    <s v="AGUADILLA"/>
    <s v="IND"/>
    <s v="ULTRA TOP FUELS"/>
    <m/>
    <m/>
    <s v="TT"/>
    <s v="AGU1"/>
    <s v="SIT-GO"/>
    <s v="PR # 2, KM. 121.1"/>
    <n v="76.7"/>
    <n v="90.7"/>
    <n v="73.7"/>
    <d v="2024-11-03T00:00:00"/>
    <m/>
    <m/>
    <n v="18.446193000000001"/>
    <n v="-67.113793000000001"/>
  </r>
  <r>
    <x v="1"/>
    <n v="1125"/>
    <n v="3601125"/>
    <s v="AGUADILLA"/>
    <s v="GULF"/>
    <s v="GULF"/>
    <m/>
    <m/>
    <s v="TT"/>
    <s v="AGU3"/>
    <s v="FÓRMULA"/>
    <s v="PR 2, KM. 119.4"/>
    <n v="78.7"/>
    <n v="91.7"/>
    <n v="74.7"/>
    <d v="2024-11-03T00:00:00"/>
    <m/>
    <m/>
    <n v="18.452908000000001"/>
    <n v="-67.093714000000006"/>
  </r>
  <r>
    <x v="1"/>
    <n v="106"/>
    <n v="6400106"/>
    <s v="AGUADILLA"/>
    <s v="IND"/>
    <s v="ULTRA TOP FUELS"/>
    <s v="PUMA"/>
    <d v="2024-07-01T00:00:00"/>
    <s v="JR"/>
    <s v="AGU1"/>
    <s v="FIRST STOP SERVICE STATION LLC"/>
    <s v="CARR. #2 KM. 120.7, CAIMITAL ALTO"/>
    <n v="77.7"/>
    <n v="93.7"/>
    <n v="76.7"/>
    <d v="2024-11-03T00:00:00"/>
    <m/>
    <s v="PUMA&gt;UTF (JULIO.2024)"/>
    <n v="18.448542"/>
    <n v="-67.105560999999994"/>
  </r>
  <r>
    <x v="1"/>
    <n v="1126"/>
    <n v="3601126"/>
    <s v="AGUADILLA"/>
    <s v="TOTAL"/>
    <s v="TOTAL"/>
    <s v="IND"/>
    <m/>
    <s v="TT"/>
    <s v="AGU3"/>
    <s v="BEST GAS"/>
    <s v="PR # 2, KM. 120.0"/>
    <n v="78.7"/>
    <n v="93.7"/>
    <n v="76.7"/>
    <d v="2024-11-03T00:00:00"/>
    <m/>
    <s v="ANTES INDEPENDIENTE, AHORA TOTAL (5.2024)"/>
    <n v="18.450766999999999"/>
    <n v="-67.099031999999994"/>
  </r>
  <r>
    <x v="1"/>
    <n v="6003"/>
    <n v="3606003"/>
    <s v="AGUADILLA"/>
    <s v="GULF"/>
    <s v="GULF"/>
    <m/>
    <m/>
    <s v="TT"/>
    <s v="AGU4"/>
    <s v="SUPER SAVEWAY"/>
    <s v="PR 107, KM. 0.7"/>
    <n v="76.7"/>
    <n v="92.7"/>
    <n v="77.7"/>
    <d v="2024-11-03T00:00:00"/>
    <m/>
    <m/>
    <n v="18.449529999999999"/>
    <n v="-67.150829000000002"/>
  </r>
  <r>
    <x v="1"/>
    <n v="2189"/>
    <n v="3602189"/>
    <s v="AGUADILLA"/>
    <s v="SHELL"/>
    <s v="SHELL"/>
    <s v="TORAL"/>
    <d v="2022-11-01T00:00:00"/>
    <s v="TT"/>
    <s v="AGA2"/>
    <s v="JULIO C. LÓPEZ"/>
    <s v="CARR. 110, KM. 4.4"/>
    <n v="78.7"/>
    <n v="94.7"/>
    <n v="77.7"/>
    <d v="2024-11-03T00:00:00"/>
    <m/>
    <m/>
    <n v="18.483726000000001"/>
    <n v="-67.111091999999999"/>
  </r>
  <r>
    <x v="1"/>
    <n v="1171"/>
    <n v="3601171"/>
    <s v="AGUADILLA"/>
    <s v="IND"/>
    <s v="ULTRA TOP FUELS"/>
    <m/>
    <m/>
    <s v="TT"/>
    <s v="AGU2"/>
    <s v="CHELO GAS"/>
    <s v="PR 111, KM. 0.4 BO PALMAR"/>
    <n v="80.7"/>
    <n v="94.7"/>
    <n v="79.7"/>
    <d v="2024-11-03T00:00:00"/>
    <m/>
    <m/>
    <n v="18.402698000000001"/>
    <n v="-67.147549999999995"/>
  </r>
  <r>
    <x v="1"/>
    <n v="6504"/>
    <n v="3606504"/>
    <s v="AGUADILLA"/>
    <s v="ECOMAXX"/>
    <s v="ECOMAXX"/>
    <m/>
    <m/>
    <s v="TT"/>
    <s v="AGU1"/>
    <s v="BEST GAS"/>
    <s v="PR # 2, KM. 123.5"/>
    <n v="77.7"/>
    <n v="99.7"/>
    <n v="79.7"/>
    <d v="2024-11-03T00:00:00"/>
    <m/>
    <m/>
    <n v="18.439233000000002"/>
    <n v="-67.129570000000001"/>
  </r>
  <r>
    <x v="1"/>
    <n v="648"/>
    <n v="6400648"/>
    <s v="AGUADILLA"/>
    <s v="TEXACO"/>
    <s v="TEXACO"/>
    <s v="PUMA"/>
    <m/>
    <s v="JR"/>
    <s v="AGU1"/>
    <s v="EDUARDO HERNANDEZ COURCEVIL"/>
    <s v="CARR. # 2  KM. 123 H.1, BO. CANALES"/>
    <n v="82.7"/>
    <n v="99.7"/>
    <n v="79.7"/>
    <d v="2024-11-03T00:00:00"/>
    <m/>
    <m/>
    <n v="18.440280999999999"/>
    <n v="-67.126186000000004"/>
  </r>
  <r>
    <x v="1"/>
    <n v="2025"/>
    <n v="3602025"/>
    <s v="AGUADILLA"/>
    <s v="TOTAL"/>
    <s v="TOTAL"/>
    <m/>
    <m/>
    <s v="TT"/>
    <s v="AGU1"/>
    <s v="AGUADILLA PAINT"/>
    <s v="CARR. 2, KM. 129.3"/>
    <n v="81.7"/>
    <n v="96.7"/>
    <n v="82.7"/>
    <d v="2024-11-03T00:00:00"/>
    <m/>
    <m/>
    <n v="18.410301"/>
    <n v="-67.153152000000006"/>
  </r>
  <r>
    <x v="1"/>
    <n v="3094"/>
    <n v="3603094"/>
    <s v="AGUADILLA"/>
    <s v="MOBIL"/>
    <s v="MOBIL"/>
    <s v="SHELL"/>
    <d v="2023-03-01T00:00:00"/>
    <s v="TT"/>
    <s v="AGU2"/>
    <s v="CONFESOR FELICIANO"/>
    <s v="PR 111, KM. 0.3, BARRIO PALMA"/>
    <n v="81.7"/>
    <n v="97.7"/>
    <n v="85.7"/>
    <d v="2024-11-03T00:00:00"/>
    <m/>
    <m/>
    <n v="18.401865000000001"/>
    <n v="-67.147687000000005"/>
  </r>
  <r>
    <x v="1"/>
    <n v="2188"/>
    <n v="3602188"/>
    <s v="AGUADILLA"/>
    <s v="TOTAL"/>
    <s v="TOTAL"/>
    <m/>
    <m/>
    <s v="TT"/>
    <s v="AGA2"/>
    <s v="BEST GAS"/>
    <s v="PR 110, KM. 9.8"/>
    <n v="83.7"/>
    <n v="101.7"/>
    <n v="91.7"/>
    <d v="2024-11-03T00:00:00"/>
    <m/>
    <m/>
    <n v="18.501957000000001"/>
    <n v="-67.121397000000002"/>
  </r>
  <r>
    <x v="1"/>
    <n v="1169"/>
    <n v="3601169"/>
    <s v="AGUADILLA"/>
    <s v="ECOMAXX"/>
    <s v="ECOMAXX"/>
    <m/>
    <m/>
    <s v="TT"/>
    <s v="AGA2"/>
    <s v="AVE VICTORIA 559"/>
    <s v="AVE VICTORIA 559"/>
    <n v="79.7"/>
    <n v="95.7"/>
    <n v="95.7"/>
    <d v="2024-11-03T00:00:00"/>
    <m/>
    <m/>
    <n v="18.40795"/>
    <n v="-67.154471000000001"/>
  </r>
  <r>
    <x v="1"/>
    <n v="6780"/>
    <n v="3606780"/>
    <s v="AGUADILLA"/>
    <s v="SHELL"/>
    <s v="SHELL"/>
    <s v="TORAL"/>
    <d v="2022-11-01T00:00:00"/>
    <s v="TT"/>
    <s v="AGU4"/>
    <s v="TORAL"/>
    <s v="PR 107, KM. 1.4"/>
    <n v="78.7"/>
    <n v="94.7"/>
    <m/>
    <d v="2024-11-03T00:00:00"/>
    <m/>
    <m/>
    <n v="18.469491999999999"/>
    <n v="-67.152951000000002"/>
  </r>
  <r>
    <x v="1"/>
    <n v="631"/>
    <n v="6400631"/>
    <s v="AGUADILLA"/>
    <s v="TEXACO"/>
    <s v="TEXACO"/>
    <s v="PUMA"/>
    <m/>
    <s v="JV"/>
    <s v="AGU2"/>
    <s v="GIOVANNY J. ALONSO ACEVEDO"/>
    <s v="CARR. 111  KM. 142.4 SECTOR LA CUESTA"/>
    <n v="80.7"/>
    <n v="94.7"/>
    <m/>
    <d v="2024-11-03T00:00:00"/>
    <m/>
    <m/>
    <n v="18.446999999999999"/>
    <n v="-67.152500000000003"/>
  </r>
  <r>
    <x v="1"/>
    <n v="3093"/>
    <n v="3603093"/>
    <s v="AGUADILLA"/>
    <s v="MOBIL"/>
    <s v="MOBIL"/>
    <s v="SHELL"/>
    <d v="2022-11-01T00:00:00"/>
    <s v="TT"/>
    <s v="AGU1"/>
    <s v="JOSE MILÁN"/>
    <s v="AVE. VICTORIA"/>
    <n v="79.7"/>
    <n v="95.7"/>
    <m/>
    <d v="2024-11-03T00:00:00"/>
    <m/>
    <m/>
    <n v="18.4071"/>
    <n v="-67.154799999999994"/>
  </r>
  <r>
    <x v="1"/>
    <n v="3202"/>
    <n v="3603202"/>
    <s v="AGUADILLA"/>
    <s v="MOBIL"/>
    <s v="MOBIL"/>
    <s v="SHELL"/>
    <d v="2023-03-01T00:00:00"/>
    <s v="TT"/>
    <s v="AGU4"/>
    <s v="MARTINEZ SHELL"/>
    <s v="PR 107, ESQ. KM. 1.4"/>
    <n v="79.7"/>
    <n v="95.7"/>
    <m/>
    <d v="2024-11-03T00:00:00"/>
    <m/>
    <m/>
    <n v="18.454228000000001"/>
    <n v="-67.154000999999994"/>
  </r>
  <r>
    <x v="1"/>
    <n v="617"/>
    <n v="6400617"/>
    <s v="AGUADILLA"/>
    <s v="TEXACO"/>
    <s v="TEXACO"/>
    <s v="PUMA"/>
    <m/>
    <s v="JR"/>
    <s v="AGU4"/>
    <s v="FRANKIE VEGA ARCE"/>
    <s v="CARR. # 111 NORTE KM. 9.3, GATE # 5 RAMEY"/>
    <n v="79.7"/>
    <n v="96.7"/>
    <m/>
    <d v="2024-11-03T00:00:00"/>
    <m/>
    <m/>
    <n v="18.503608"/>
    <n v="-67.116313000000005"/>
  </r>
  <r>
    <x v="1"/>
    <n v="3075"/>
    <n v="3603075"/>
    <s v="AGUADILLA"/>
    <s v="MOBIL"/>
    <s v="MOBIL"/>
    <s v="SHELL"/>
    <d v="2022-11-01T00:00:00"/>
    <s v="TT"/>
    <s v="AGU3"/>
    <s v="JORGE LUIS PÉREZ"/>
    <s v="PR 2, KM. 124.5"/>
    <n v="81.7"/>
    <n v="96.7"/>
    <m/>
    <d v="2024-11-03T00:00:00"/>
    <m/>
    <m/>
    <n v="18.44154"/>
    <n v="-67.140372999999997"/>
  </r>
  <r>
    <x v="1"/>
    <n v="6503"/>
    <n v="3606503"/>
    <s v="AGUADILLA"/>
    <s v="ECOMAXX"/>
    <s v="ECOMAXX"/>
    <m/>
    <m/>
    <s v="TT"/>
    <s v="AGU1"/>
    <s v="ENERGY CENTER"/>
    <s v="PR 2, KM. 118.2"/>
    <n v="79.7"/>
    <n v="99.7"/>
    <m/>
    <d v="2024-11-03T00:00:00"/>
    <m/>
    <m/>
    <n v="18.455425999999999"/>
    <n v="-67.082517999999993"/>
  </r>
  <r>
    <x v="1"/>
    <n v="6772"/>
    <n v="3606772"/>
    <s v="AGUADILLA"/>
    <s v="ECOMAXX"/>
    <s v="ECOMAXX"/>
    <m/>
    <m/>
    <s v="TT"/>
    <s v="AGU2"/>
    <s v="ECOMAXX"/>
    <s v="PR # 110, KM 23.7"/>
    <n v="80.7"/>
    <n v="99.7"/>
    <m/>
    <d v="2024-11-03T00:00:00"/>
    <m/>
    <m/>
    <n v="18.456171000000001"/>
    <n v="-67.095868999999993"/>
  </r>
  <r>
    <x v="1"/>
    <n v="6502"/>
    <n v="3606502"/>
    <s v="AGUADILLA"/>
    <s v="MOBIL"/>
    <s v="MOBIL"/>
    <s v="SHELL"/>
    <d v="2023-03-01T00:00:00"/>
    <s v="TT"/>
    <s v="AGU4"/>
    <s v="SAXXON GAS STATION"/>
    <s v="PR 110, KM. 6.4"/>
    <n v="81.7"/>
    <n v="99.7"/>
    <m/>
    <d v="2024-11-03T00:00:00"/>
    <m/>
    <m/>
    <n v="18.496879"/>
    <n v="-67.100333000000006"/>
  </r>
  <r>
    <x v="1"/>
    <n v="606"/>
    <n v="6400606"/>
    <s v="AGUADILLA"/>
    <s v="TEXACO"/>
    <s v="TEXACO"/>
    <s v="PUMA"/>
    <m/>
    <s v="JR"/>
    <s v="AGU2"/>
    <s v="WANDA NIEVES NEGRON"/>
    <s v="CARR. # 107 KM.4.0"/>
    <n v="84.7"/>
    <n v="101.7"/>
    <m/>
    <d v="2024-11-03T00:00:00"/>
    <m/>
    <m/>
    <n v="18.478041999999999"/>
    <n v="-67.151149000000004"/>
  </r>
  <r>
    <x v="1"/>
    <n v="991"/>
    <n v="6400991"/>
    <s v="AGUADILLA"/>
    <s v="IND"/>
    <s v="ULTRA TOP FUELS"/>
    <s v="PUMA"/>
    <m/>
    <s v="OON"/>
    <s v="AGU4"/>
    <s v="ASMAR PETROLEUM INC. - CLOSED"/>
    <s v="CARR #459, KM 5.3, BO. AGUACATE, AGUADILLA"/>
    <m/>
    <m/>
    <m/>
    <d v="2024-11-03T00:00:00"/>
    <s v="X"/>
    <m/>
    <n v="18.479500000000002"/>
    <n v="-67.115399999999994"/>
  </r>
  <r>
    <x v="1"/>
    <n v="1128"/>
    <n v="3601128"/>
    <s v="AGUADILLA"/>
    <s v="IND"/>
    <s v="IND"/>
    <m/>
    <m/>
    <s v="TT"/>
    <s v="AGU3"/>
    <s v="BEST GAS"/>
    <s v="PR 2"/>
    <m/>
    <m/>
    <m/>
    <d v="2024-11-03T00:00:00"/>
    <s v="X"/>
    <m/>
    <m/>
    <m/>
  </r>
  <r>
    <x v="1"/>
    <n v="6750"/>
    <n v="3606750"/>
    <s v="AGUADILLA"/>
    <s v="ECOMAXX"/>
    <s v="ECOMAXX"/>
    <m/>
    <m/>
    <s v="TT"/>
    <s v="AGU4"/>
    <s v="GATE 5 S/S"/>
    <s v="PR 110, KM. 0.7"/>
    <m/>
    <m/>
    <m/>
    <d v="2024-11-03T00:00:00"/>
    <s v="X"/>
    <m/>
    <m/>
    <m/>
  </r>
  <r>
    <x v="2"/>
    <n v="310"/>
    <n v="6400310"/>
    <s v="AGUAS BUENAS"/>
    <s v="TEXACO"/>
    <s v="TEXACO"/>
    <s v="PUMA"/>
    <m/>
    <s v="SM"/>
    <s v="AGB1"/>
    <s v="ARAFAT MOHAMED HAMEED"/>
    <s v="CARR 173 KM 6.6. BO SUMIDERO"/>
    <n v="81.7"/>
    <n v="98.7"/>
    <n v="82.7"/>
    <d v="2024-11-03T00:00:00"/>
    <m/>
    <m/>
    <n v="18.22"/>
    <n v="-66.129499999999993"/>
  </r>
  <r>
    <x v="2"/>
    <n v="2190"/>
    <n v="3602190"/>
    <s v="AGUAS BUENAS"/>
    <s v="TOTAL"/>
    <s v="TOTAL"/>
    <m/>
    <m/>
    <s v="RD"/>
    <s v="AGB1"/>
    <s v="AC S/S"/>
    <s v="PR 156, KM. 50.0, BO. SUMIDERO"/>
    <n v="81.7"/>
    <n v="96.7"/>
    <n v="83.7"/>
    <d v="2024-11-03T00:00:00"/>
    <m/>
    <m/>
    <n v="18.253699999999998"/>
    <n v="-66.113"/>
  </r>
  <r>
    <x v="2"/>
    <n v="6506"/>
    <n v="3606506"/>
    <s v="AGUAS BUENAS"/>
    <s v="IND"/>
    <s v="ULTRA TOP FUELS"/>
    <m/>
    <m/>
    <s v="RD"/>
    <s v="AGB1"/>
    <s v="ORTIZ S/S"/>
    <s v="PR 173, KM. 8.5, BO. SUMIDERO"/>
    <n v="79.7"/>
    <n v="94.7"/>
    <m/>
    <d v="2024-11-03T00:00:00"/>
    <m/>
    <m/>
    <n v="18.232199999999999"/>
    <n v="-66.127600000000001"/>
  </r>
  <r>
    <x v="2"/>
    <n v="6752"/>
    <n v="3606752"/>
    <s v="AGUAS BUENAS"/>
    <s v="ECOMAXX"/>
    <s v="ECOMAXX"/>
    <m/>
    <m/>
    <s v="RD"/>
    <s v="AGB1"/>
    <s v="FRANK S/S"/>
    <s v="PR 156, KM. 52.1"/>
    <n v="81.7"/>
    <n v="99.7"/>
    <m/>
    <d v="2024-11-03T00:00:00"/>
    <m/>
    <m/>
    <n v="18.256"/>
    <n v="-66.0946"/>
  </r>
  <r>
    <x v="2"/>
    <n v="6507"/>
    <n v="3606507"/>
    <s v="AGUAS BUENAS"/>
    <s v="IND"/>
    <s v="IND"/>
    <s v="CLARK"/>
    <d v="2023-03-01T00:00:00"/>
    <s v="RD"/>
    <s v="AGB1"/>
    <s v="DAIKIN S/S  (ANTES CLARK'S)"/>
    <s v="CALLE MUÑOZ RIVERA, INT. PR 156"/>
    <n v="81.7"/>
    <m/>
    <m/>
    <d v="2024-11-03T00:00:00"/>
    <m/>
    <m/>
    <n v="18.256399999999999"/>
    <n v="-66.102500000000006"/>
  </r>
  <r>
    <x v="1"/>
    <n v="653"/>
    <n v="6400653"/>
    <s v="AÑASCO"/>
    <s v="TEXACO"/>
    <s v="TEXACO"/>
    <s v="PUMA"/>
    <m/>
    <s v="JR"/>
    <s v="ANA1"/>
    <s v="AÑASCO PETROLEUM LLC"/>
    <s v="CARR. # 402   KM.  1.1 "/>
    <n v="83.7"/>
    <n v="98.7"/>
    <n v="85.7"/>
    <d v="2024-11-03T00:00:00"/>
    <m/>
    <m/>
    <n v="18.290572000000001"/>
    <n v="-67.140375000000006"/>
  </r>
  <r>
    <x v="1"/>
    <n v="1172"/>
    <n v="3601172"/>
    <s v="AÑASCO"/>
    <s v="TOTAL"/>
    <s v="TOTAL"/>
    <m/>
    <m/>
    <s v="TT"/>
    <s v="ANA1"/>
    <s v="VRI S/S"/>
    <s v="CALLE 65 DE INFANTERÍA (PR-109)/ NICOLAS SOTO RAMOS"/>
    <n v="86.7"/>
    <n v="99.7"/>
    <n v="87.7"/>
    <d v="2024-11-03T00:00:00"/>
    <m/>
    <m/>
    <n v="18.281421999999999"/>
    <n v="-67.144349000000005"/>
  </r>
  <r>
    <x v="1"/>
    <n v="919"/>
    <n v="3400919"/>
    <s v="AÑASCO"/>
    <s v="IND"/>
    <s v="ULTRA TOP FUELS"/>
    <m/>
    <m/>
    <s v="TT"/>
    <s v="ANA2"/>
    <s v="TOP FUEL"/>
    <s v="CARR. #2, KM. ESQ. CARR 402"/>
    <n v="81.7"/>
    <n v="96.7"/>
    <n v="88.7"/>
    <d v="2024-11-03T00:00:00"/>
    <m/>
    <m/>
    <n v="18.299641999999999"/>
    <n v="-67.156557000000006"/>
  </r>
  <r>
    <x v="1"/>
    <n v="919"/>
    <n v="6400919"/>
    <s v="AÑASCO"/>
    <s v="PUMA"/>
    <s v="PUMA"/>
    <m/>
    <m/>
    <s v="OON"/>
    <s v="ANA2"/>
    <s v="VP PETROLEUM "/>
    <s v="CARR #2  KM 141.50 BO. QUEBRADA LARGA"/>
    <n v="81.7"/>
    <n v="96.7"/>
    <n v="88.7"/>
    <d v="2024-11-03T00:00:00"/>
    <m/>
    <m/>
    <n v="18.313942999999998"/>
    <n v="-67.149079"/>
  </r>
  <r>
    <x v="1"/>
    <n v="1173"/>
    <n v="3601173"/>
    <s v="AÑASCO"/>
    <s v="ECOMAXX"/>
    <s v="ECOMAXX"/>
    <s v="IND"/>
    <s v="N/A"/>
    <s v="TT"/>
    <s v="ANA1"/>
    <s v="GARAGE ESTEVEZ (ANTES INDEPENDIENTE)"/>
    <s v="PUEBLO"/>
    <n v="78.7"/>
    <n v="96.7"/>
    <m/>
    <d v="2024-11-03T00:00:00"/>
    <m/>
    <s v="RE-APERTURA (JULIO.2024)"/>
    <n v="18.281883000000001"/>
    <n v="-67.139401000000007"/>
  </r>
  <r>
    <x v="1"/>
    <n v="790"/>
    <n v="3606790"/>
    <s v="AÑASCO"/>
    <s v="GULF"/>
    <s v="GULF"/>
    <m/>
    <m/>
    <s v="TT"/>
    <s v="ANA1"/>
    <s v="GULF S/S"/>
    <s v="CARR 402 KM 2.2 / E/ CARR 2"/>
    <n v="80.7"/>
    <n v="98.7"/>
    <m/>
    <d v="2024-11-03T00:00:00"/>
    <m/>
    <m/>
    <n v="18.296859000000001"/>
    <n v="-67.142837"/>
  </r>
  <r>
    <x v="1"/>
    <n v="655"/>
    <n v="6400655"/>
    <s v="AÑASCO"/>
    <s v="PUMA"/>
    <s v="PUMA"/>
    <m/>
    <m/>
    <s v="JR"/>
    <s v="ANA2"/>
    <s v="DAWAHRA INVESTORS, LLC"/>
    <s v="CARR. #2, KM. 142.8"/>
    <m/>
    <m/>
    <m/>
    <d v="2024-11-03T00:00:00"/>
    <s v="X"/>
    <m/>
    <n v="18.301400000000001"/>
    <n v="-67.156000000000006"/>
  </r>
  <r>
    <x v="1"/>
    <n v="5093"/>
    <n v="3605093"/>
    <s v="AÑASCO"/>
    <s v="IND"/>
    <s v="IND"/>
    <m/>
    <m/>
    <s v="TT"/>
    <s v="ANA3"/>
    <s v="AUGUSTO ARCE"/>
    <s v="PR 109, KM. 0.6"/>
    <m/>
    <m/>
    <m/>
    <d v="2024-11-03T00:00:00"/>
    <s v="X"/>
    <m/>
    <m/>
    <m/>
  </r>
  <r>
    <x v="0"/>
    <n v="1179"/>
    <n v="3601179"/>
    <s v="ARECIBO"/>
    <s v="MOBIL"/>
    <s v="MOBIL"/>
    <s v="SHELL"/>
    <d v="2022-11-01T00:00:00"/>
    <s v="IR"/>
    <s v="ARE3"/>
    <s v="PIT STOP"/>
    <s v="PR 129, KM. 10.7"/>
    <n v="77.7"/>
    <n v="95.7"/>
    <n v="81.7"/>
    <d v="2024-11-03T00:00:00"/>
    <m/>
    <m/>
    <n v="18.396999999999998"/>
    <n v="-66.785300000000007"/>
  </r>
  <r>
    <x v="0"/>
    <n v="577"/>
    <n v="6400577"/>
    <s v="ARECIBO"/>
    <s v="PUMA"/>
    <s v="PUMA"/>
    <m/>
    <m/>
    <s v="EL"/>
    <s v="ARE2"/>
    <s v="EMERITO ROSA VEGA"/>
    <s v="CARR 662, INT 638, BO DOMINGO RUIZ"/>
    <n v="78.7"/>
    <n v="95.7"/>
    <n v="81.7"/>
    <d v="2024-11-03T00:00:00"/>
    <m/>
    <m/>
    <n v="18.4468"/>
    <n v="-66.681600000000003"/>
  </r>
  <r>
    <x v="0"/>
    <n v="1177"/>
    <n v="3601177"/>
    <s v="ARECIBO"/>
    <s v="GULF"/>
    <s v="GULF"/>
    <m/>
    <m/>
    <s v="IR"/>
    <s v="ARE3"/>
    <s v="EXPRESO GAS"/>
    <s v="PR 129, KM. "/>
    <n v="78.7"/>
    <n v="95.7"/>
    <n v="82.7"/>
    <d v="2024-11-03T00:00:00"/>
    <m/>
    <m/>
    <m/>
    <m/>
  </r>
  <r>
    <x v="0"/>
    <n v="1006"/>
    <n v="3601006"/>
    <s v="ARECIBO"/>
    <s v="IND"/>
    <s v="PHILLIPS 66"/>
    <s v="GULF"/>
    <m/>
    <s v="IR"/>
    <s v="ARE2"/>
    <s v="BEST GAS"/>
    <s v="PR 2, KM. 65.7, BO. SANTANA"/>
    <n v="78.7"/>
    <n v="96.7"/>
    <n v="82.7"/>
    <d v="2024-11-03T00:00:00"/>
    <m/>
    <m/>
    <n v="18.443100000000001"/>
    <n v="-66.64"/>
  </r>
  <r>
    <x v="0"/>
    <n v="502"/>
    <n v="6400502"/>
    <s v="ARECIBO"/>
    <s v="TEXACO"/>
    <s v="TEXACO"/>
    <s v="PUMA"/>
    <m/>
    <s v="NC"/>
    <s v="ARE1"/>
    <s v="CMN STATION"/>
    <s v="AVE. LLORENS TORRES 289, ESQ CRISTOBAL COLON"/>
    <n v="78.7"/>
    <n v="96.7"/>
    <n v="82.7"/>
    <d v="2024-11-03T00:00:00"/>
    <m/>
    <m/>
    <s v=""/>
    <m/>
  </r>
  <r>
    <x v="0"/>
    <n v="3200"/>
    <n v="3603200"/>
    <s v="ARECIBO"/>
    <s v="MOBIL"/>
    <s v="MOBIL"/>
    <s v="SHELL"/>
    <d v="2022-10-01T00:00:00"/>
    <s v="IR"/>
    <s v="ARE3"/>
    <s v="PAITO GAS STATION"/>
    <s v="PR 129, KM. 5.6"/>
    <n v="79.7"/>
    <n v="99.7"/>
    <n v="82.7"/>
    <d v="2024-11-03T00:00:00"/>
    <m/>
    <m/>
    <n v="18.433800000000002"/>
    <n v="-66.761899999999997"/>
  </r>
  <r>
    <x v="0"/>
    <n v="1178"/>
    <n v="3601178"/>
    <s v="ARECIBO"/>
    <s v="GULF"/>
    <s v="GULF"/>
    <s v="IND"/>
    <d v="2018-10-01T00:00:00"/>
    <s v="IR"/>
    <s v="ARE3"/>
    <s v="EVOLUTION"/>
    <s v="CARR 129 KM 9.1 / OPP/ CARR 130"/>
    <n v="79.7"/>
    <n v="96.7"/>
    <n v="83.7"/>
    <d v="2024-11-03T00:00:00"/>
    <m/>
    <m/>
    <n v="18.406534000000001"/>
    <n v="-66.775085000000004"/>
  </r>
  <r>
    <x v="0"/>
    <n v="6008"/>
    <n v="3606008"/>
    <s v="ARECIBO"/>
    <s v="GULF"/>
    <s v="GULF"/>
    <m/>
    <m/>
    <s v="IR"/>
    <s v="ARE3"/>
    <s v="HECTOR MARTÍNEZ"/>
    <s v="CARR 123 KM 78.8, BO. HATO VIEJO (PR-6609)"/>
    <n v="82.7"/>
    <n v="97.7"/>
    <n v="83.7"/>
    <d v="2024-11-03T00:00:00"/>
    <m/>
    <m/>
    <n v="18.407599999999999"/>
    <n v="-66.697100000000006"/>
  </r>
  <r>
    <x v="0"/>
    <n v="570"/>
    <n v="6400570"/>
    <s v="ARECIBO"/>
    <s v="PUMA"/>
    <s v="PUMA"/>
    <m/>
    <m/>
    <s v="EL"/>
    <s v="ARE5"/>
    <s v="JOSE A RIVERA GONZALEZ"/>
    <s v="CARR. # 651 KM. 3.2, BO. HATO ARRIBA,ARECIBO"/>
    <n v="79.7"/>
    <n v="98.7"/>
    <n v="83.7"/>
    <d v="2024-11-03T00:00:00"/>
    <m/>
    <m/>
    <n v="18.437199"/>
    <n v="-66.745075"/>
  </r>
  <r>
    <x v="0"/>
    <n v="953"/>
    <n v="6400953"/>
    <s v="ARECIBO"/>
    <s v="PUMA"/>
    <s v="PUMA"/>
    <m/>
    <m/>
    <s v="EL"/>
    <s v="ARE1"/>
    <s v="FAZTUDOAPP, LLC"/>
    <s v="CARR #2, ESQUINA CARR #10"/>
    <n v="78.7"/>
    <m/>
    <n v="83.7"/>
    <d v="2024-11-03T00:00:00"/>
    <m/>
    <m/>
    <n v="18.467400000000001"/>
    <n v="-66.718900000000005"/>
  </r>
  <r>
    <x v="0"/>
    <n v="2093"/>
    <n v="3602093"/>
    <s v="ARECIBO"/>
    <s v="GULF"/>
    <s v="GULF"/>
    <s v="TOTAL"/>
    <s v="N/A"/>
    <s v="IR"/>
    <s v="ARE2"/>
    <s v="PR 2, KM. 69.9"/>
    <s v="PR 2, KM. 69.9"/>
    <n v="81.7"/>
    <n v="98.7"/>
    <n v="85.7"/>
    <d v="2024-11-03T00:00:00"/>
    <m/>
    <m/>
    <n v="18.447500000000002"/>
    <n v="-66.676066000000006"/>
  </r>
  <r>
    <x v="0"/>
    <n v="129"/>
    <n v="6400129"/>
    <s v="ARECIBO"/>
    <s v="PUMA"/>
    <s v="PUMA"/>
    <m/>
    <m/>
    <s v="EL"/>
    <s v="ARE3"/>
    <s v="ROX GAS INC."/>
    <s v="CARR. #129 KM. 39.4 "/>
    <n v="79.7"/>
    <n v="98.7"/>
    <n v="87.7"/>
    <d v="2024-11-03T00:00:00"/>
    <m/>
    <m/>
    <n v="18.447682"/>
    <n v="-66.750630000000001"/>
  </r>
  <r>
    <x v="0"/>
    <n v="1095"/>
    <n v="3601095"/>
    <s v="ARECIBO"/>
    <s v="GULF"/>
    <s v="GULF"/>
    <m/>
    <m/>
    <s v="IR"/>
    <s v="ARE2"/>
    <s v="BALTAZAR RODRÍGUEZ"/>
    <s v="PR 2, KM. 66.6"/>
    <n v="77.7"/>
    <n v="95.7"/>
    <m/>
    <d v="2024-11-03T00:00:00"/>
    <m/>
    <m/>
    <n v="18.444600000000001"/>
    <n v="-66.647599999999997"/>
  </r>
  <r>
    <x v="0"/>
    <n v="111"/>
    <n v="6400111"/>
    <s v="ARECIBO"/>
    <s v="PUMA"/>
    <s v="PUMA"/>
    <m/>
    <m/>
    <s v="EL"/>
    <s v="ARE2"/>
    <s v="ROX GAS INC."/>
    <s v="CARR. #2 KM. 68.1 BO. SANTANA"/>
    <n v="78.7"/>
    <n v="95.7"/>
    <m/>
    <d v="2024-11-03T00:00:00"/>
    <m/>
    <m/>
    <m/>
    <m/>
  </r>
  <r>
    <x v="0"/>
    <n v="3002"/>
    <n v="3603002"/>
    <s v="ARECIBO"/>
    <s v="MOBIL"/>
    <s v="MOBIL"/>
    <s v="SHELL"/>
    <d v="2022-10-01T00:00:00"/>
    <s v="IR"/>
    <s v="ARE1"/>
    <s v="NELSON SANTIAGO"/>
    <s v="PR 2, KM. 74.4, ENTRADA ISLOTE"/>
    <n v="80.7"/>
    <n v="96.7"/>
    <m/>
    <d v="2024-11-03T00:00:00"/>
    <m/>
    <m/>
    <n v="18.468921999999999"/>
    <n v="-66.707245"/>
  </r>
  <r>
    <x v="0"/>
    <n v="506"/>
    <n v="6400506"/>
    <s v="ARECIBO"/>
    <s v="TEXACO"/>
    <s v="TEXACO"/>
    <s v="PUMA"/>
    <m/>
    <s v="EL"/>
    <s v="ARE4"/>
    <s v="PUNTO CARIBE PETROLEUM LLC"/>
    <s v="CARR. #653,    KM. 0.1"/>
    <n v="81.7"/>
    <n v="96.7"/>
    <m/>
    <d v="2024-11-03T00:00:00"/>
    <m/>
    <m/>
    <n v="18.465399999999999"/>
    <n v="-66.736000000000004"/>
  </r>
  <r>
    <x v="0"/>
    <n v="1004"/>
    <n v="3601004"/>
    <s v="ARECIBO"/>
    <s v="GULF"/>
    <s v="GULF"/>
    <m/>
    <m/>
    <s v="IR"/>
    <s v="ARE1"/>
    <s v="LORD GAS"/>
    <s v="PR 10, CASI  ESQ. AVE. LLORENS TORRES (PR 2)"/>
    <n v="79.7"/>
    <n v="97.7"/>
    <m/>
    <d v="2024-11-03T00:00:00"/>
    <m/>
    <m/>
    <n v="18.467500000000001"/>
    <n v="-66.718000000000004"/>
  </r>
  <r>
    <x v="0"/>
    <n v="2033"/>
    <n v="3602033"/>
    <s v="ARECIBO"/>
    <s v="TOTAL"/>
    <s v="TOTAL"/>
    <m/>
    <m/>
    <s v="IR"/>
    <s v="ARE1"/>
    <s v="LUIS MERCADO"/>
    <s v="AVE. MIRAMAR, 534"/>
    <n v="80.7"/>
    <n v="97.7"/>
    <m/>
    <d v="2024-11-03T00:00:00"/>
    <m/>
    <m/>
    <s v="CERRADA"/>
    <s v="CERRADA"/>
  </r>
  <r>
    <x v="0"/>
    <n v="511"/>
    <n v="6400511"/>
    <s v="ARECIBO"/>
    <s v="TEXACO"/>
    <s v="TEXACO"/>
    <s v="PUMA"/>
    <m/>
    <s v="EL"/>
    <s v="ARE2"/>
    <s v="OMAR AGOSTO DIAZ"/>
    <s v="CARR. # 2 KM. 69.5, BO. SANTANA"/>
    <n v="79.7"/>
    <n v="98.7"/>
    <m/>
    <d v="2024-11-03T00:00:00"/>
    <m/>
    <m/>
    <n v="18.447900000000001"/>
    <n v="-66.6751"/>
  </r>
  <r>
    <x v="0"/>
    <n v="6006"/>
    <n v="3606006"/>
    <s v="ARECIBO"/>
    <s v="GULF"/>
    <s v="GULF"/>
    <m/>
    <m/>
    <s v="IR"/>
    <s v="ARE2"/>
    <s v="MEDINA S/S"/>
    <s v="PR 2, KM. 63.4"/>
    <n v="80.7"/>
    <n v="98.7"/>
    <m/>
    <d v="2024-11-03T00:00:00"/>
    <m/>
    <m/>
    <n v="18.43486"/>
    <n v="-66.620071999999993"/>
  </r>
  <r>
    <x v="0"/>
    <n v="2034"/>
    <n v="3602034"/>
    <s v="ARECIBO"/>
    <s v="TOTAL"/>
    <s v="TOTAL"/>
    <m/>
    <m/>
    <s v="IR"/>
    <s v="ARE1"/>
    <s v="LUIS RIVERA"/>
    <s v="AVE. LLORENS TORRES 205 / CRISTOBAL COLON"/>
    <n v="80.7"/>
    <n v="98.7"/>
    <m/>
    <d v="2024-11-03T00:00:00"/>
    <m/>
    <m/>
    <n v="18.4696"/>
    <n v="-66.721100000000007"/>
  </r>
  <r>
    <x v="0"/>
    <n v="2032"/>
    <n v="3602032"/>
    <s v="ARECIBO"/>
    <s v="TOTAL"/>
    <s v="TOTAL"/>
    <m/>
    <m/>
    <s v="IR"/>
    <s v="ARE1"/>
    <s v="VISTAAZUL"/>
    <s v="PR 2, VISTA AZUL S.C."/>
    <n v="81.7"/>
    <n v="98.7"/>
    <m/>
    <d v="2024-11-03T00:00:00"/>
    <m/>
    <m/>
    <n v="18.478054"/>
    <n v="-66.758101999999994"/>
  </r>
  <r>
    <x v="0"/>
    <n v="921"/>
    <n v="6400921"/>
    <s v="ARECIBO"/>
    <s v="TEXACO"/>
    <s v="TEXACO"/>
    <s v="PUMA"/>
    <d v="2021-09-01T00:00:00"/>
    <s v="EL"/>
    <s v="ARE6"/>
    <s v="MEGA PETROLEUM CORP."/>
    <s v="CARR 639 KM1.7 BO SABANA HOYO"/>
    <n v="80.7"/>
    <n v="99.7"/>
    <m/>
    <d v="2024-11-03T00:00:00"/>
    <m/>
    <m/>
    <n v="18.419204000000001"/>
    <n v="-66.610821999999999"/>
  </r>
  <r>
    <x v="0"/>
    <n v="3095"/>
    <n v="3603095"/>
    <s v="ARECIBO"/>
    <s v="MOBIL"/>
    <s v="MOBIL"/>
    <s v="SHELL"/>
    <d v="2022-10-01T00:00:00"/>
    <s v="IR"/>
    <s v="ARE3"/>
    <s v="LUIS NIEVES"/>
    <s v="PR 129, KM. 3.4"/>
    <n v="83.7"/>
    <n v="99.7"/>
    <m/>
    <d v="2024-11-03T00:00:00"/>
    <m/>
    <m/>
    <n v="18.4499"/>
    <n v="-66.749499999999998"/>
  </r>
  <r>
    <x v="0"/>
    <n v="931"/>
    <n v="6400931"/>
    <s v="ARECIBO"/>
    <s v="TEXACO"/>
    <s v="TEXACO"/>
    <m/>
    <m/>
    <s v="JV"/>
    <s v="ARE1"/>
    <s v="JBE, LLC"/>
    <s v="CARR. PR #2, KM 80, HATO BAJO # 6"/>
    <s v="82.7"/>
    <n v="99.7"/>
    <m/>
    <d v="2024-11-03T00:00:00"/>
    <m/>
    <m/>
    <s v=""/>
    <m/>
  </r>
  <r>
    <x v="0"/>
    <n v="505"/>
    <n v="6400505"/>
    <s v="ARECIBO"/>
    <s v="TEXACO"/>
    <s v="TEXACO"/>
    <s v="ANYTIME"/>
    <d v="2020-03-01T00:00:00"/>
    <s v="EL"/>
    <s v="ARE7"/>
    <s v="VP PETROLEUM INC / ANTES ANYTIME/ANTES PUMA"/>
    <s v="CARR. # 10 KM. 75.0, ARECIBO"/>
    <n v="78.7"/>
    <m/>
    <m/>
    <d v="2024-11-03T00:00:00"/>
    <m/>
    <m/>
    <n v="18.375"/>
    <n v="-66.692099999999996"/>
  </r>
  <r>
    <x v="0"/>
    <n v="504"/>
    <n v="6400504"/>
    <s v="ARECIBO"/>
    <s v="PUMA"/>
    <s v="PUMA"/>
    <m/>
    <m/>
    <s v="EL"/>
    <s v="ARE4"/>
    <s v="ALBERTO VELEZ PEREZ"/>
    <s v="CARR 653 KM 2.1, BARRIO HATO ABAJO"/>
    <n v="81.7"/>
    <m/>
    <m/>
    <d v="2024-11-03T00:00:00"/>
    <m/>
    <m/>
    <n v="18.463453999999999"/>
    <n v="-66.754220000000004"/>
  </r>
  <r>
    <x v="0"/>
    <n v="6007"/>
    <n v="3606007"/>
    <s v="ARECIBO"/>
    <s v="GULF"/>
    <s v="GULF"/>
    <m/>
    <m/>
    <s v="IR"/>
    <s v="ARE3"/>
    <s v="EVOLUTION"/>
    <s v="CARR. 129 KM. 8.8"/>
    <m/>
    <m/>
    <m/>
    <d v="2024-11-03T00:00:00"/>
    <s v="X"/>
    <m/>
    <n v="18.406534000000001"/>
    <n v="-66.769593"/>
  </r>
  <r>
    <x v="0"/>
    <n v="545"/>
    <n v="6400545"/>
    <s v="ARECIBO"/>
    <s v="TEXACO"/>
    <s v="TEXACO"/>
    <s v="PUMA"/>
    <m/>
    <s v="EL"/>
    <s v="ARE3"/>
    <s v="JOSE A. RIVERA GONZALEZ"/>
    <s v="CARR #129, KM 35.8, BO. DOMINGUITO, ARECIBO"/>
    <m/>
    <m/>
    <m/>
    <d v="2024-11-03T00:00:00"/>
    <s v="X"/>
    <m/>
    <n v="18.420400000000001"/>
    <n v="-66.768199999999993"/>
  </r>
  <r>
    <x v="0"/>
    <n v="1005"/>
    <n v="3601005"/>
    <s v="ARECIBO"/>
    <s v="MOBIL"/>
    <s v="MOBIL"/>
    <s v="SHELL"/>
    <d v="2022-11-01T00:00:00"/>
    <s v="IR"/>
    <s v="ARE2"/>
    <s v="GLOBAL S/S"/>
    <s v="PR 2, KM. 67.0"/>
    <m/>
    <m/>
    <m/>
    <d v="2024-11-03T00:00:00"/>
    <s v="X"/>
    <m/>
    <n v="18.444700000000001"/>
    <n v="-66.650700000000001"/>
  </r>
  <r>
    <x v="0"/>
    <n v="3001"/>
    <n v="3603001"/>
    <s v="ARECIBO"/>
    <s v="MOBIL"/>
    <s v="MOBIL"/>
    <s v="SHELL"/>
    <d v="2022-11-01T00:00:00"/>
    <s v="IR"/>
    <s v="ARE1"/>
    <s v="HANI NAFET"/>
    <s v="DE DIEGO 406 / CADILLA MARTINEZ"/>
    <m/>
    <m/>
    <m/>
    <d v="2024-11-03T00:00:00"/>
    <s v="X"/>
    <m/>
    <n v="18.472300000000001"/>
    <n v="-66.724800000000002"/>
  </r>
  <r>
    <x v="0"/>
    <n v="1011"/>
    <n v="3610011"/>
    <s v="ARECIBO"/>
    <s v="MOBIL"/>
    <s v="MOBIL"/>
    <s v="SHELL"/>
    <d v="2022-10-01T00:00:00"/>
    <s v="IR"/>
    <s v="ARE3"/>
    <s v="SPEEDWAY S/S"/>
    <s v="AVE MIRAMAR # 1062"/>
    <m/>
    <m/>
    <m/>
    <d v="2024-11-03T00:00:00"/>
    <s v="X"/>
    <m/>
    <n v="18.473738900000001"/>
    <n v="-66.743933333333302"/>
  </r>
  <r>
    <x v="0"/>
    <n v="1176"/>
    <n v="3601176"/>
    <s v="ARECIBO"/>
    <s v="GULF"/>
    <s v="GULF"/>
    <m/>
    <m/>
    <s v="IR"/>
    <s v="ARE3"/>
    <s v="DAYTONA GAS"/>
    <s v="PR 129, KM. "/>
    <m/>
    <m/>
    <m/>
    <d v="2024-11-03T00:00:00"/>
    <s v="X"/>
    <m/>
    <m/>
    <m/>
  </r>
  <r>
    <x v="3"/>
    <n v="6702"/>
    <n v="6406702"/>
    <s v="ARROYO"/>
    <s v="TEXACO"/>
    <s v="TEXACO"/>
    <s v="ANYTIME"/>
    <d v="2020-08-01T00:00:00"/>
    <s v="RD"/>
    <s v="GUAY1"/>
    <s v="GULF&gt;ANYTIME&gt;TEXACO"/>
    <s v="PR 3, KM. 130.4/PR 178/753"/>
    <n v="83.7"/>
    <n v="98.7"/>
    <n v="84.7"/>
    <d v="2024-11-03T00:00:00"/>
    <m/>
    <m/>
    <n v="17.974610999999999"/>
    <n v="-66.057907"/>
  </r>
  <r>
    <x v="3"/>
    <n v="1201"/>
    <n v="3601201"/>
    <s v="ARROYO"/>
    <s v="MOBIL"/>
    <s v="MOBIL"/>
    <s v="SHELL"/>
    <d v="2023-03-01T00:00:00"/>
    <s v="RD"/>
    <s v="GUAY1"/>
    <s v="ANTES ECOMAXX"/>
    <s v="PR 3, KM. 130.4/PR 178/753"/>
    <n v="84.7"/>
    <n v="98.7"/>
    <n v="85.7"/>
    <d v="2024-11-03T00:00:00"/>
    <m/>
    <m/>
    <n v="17.974329999999998"/>
    <n v="-66.058390000000003"/>
  </r>
  <r>
    <x v="3"/>
    <n v="1200"/>
    <n v="3601200"/>
    <s v="ARROYO"/>
    <s v="GULF"/>
    <s v="GULF"/>
    <m/>
    <m/>
    <s v="RD"/>
    <s v="ARR1"/>
    <s v="ISRAEL BENITEZ"/>
    <s v="PR 178"/>
    <n v="80.7"/>
    <n v="94.7"/>
    <m/>
    <d v="2024-11-03T00:00:00"/>
    <m/>
    <m/>
    <n v="17.976189999999999"/>
    <n v="-66.068920000000006"/>
  </r>
  <r>
    <x v="3"/>
    <n v="2122"/>
    <n v="3602122"/>
    <s v="ARROYO"/>
    <s v="MOBIL"/>
    <s v="MOBIL"/>
    <m/>
    <m/>
    <s v="RD"/>
    <s v="ARR1"/>
    <s v="JOSÉ L. GARCÍA/(ANTES TOTAL)"/>
    <s v="PR 178, KM. 1.3, BO. GUÁSIMAS"/>
    <n v="83.7"/>
    <n v="96.7"/>
    <m/>
    <d v="2024-11-03T00:00:00"/>
    <m/>
    <m/>
    <n v="17.968471999999998"/>
    <n v="-66.061004999999994"/>
  </r>
  <r>
    <x v="4"/>
    <n v="2110"/>
    <n v="3602110"/>
    <s v="BARCELONETA"/>
    <s v="TOTAL"/>
    <s v="TOTAL"/>
    <m/>
    <m/>
    <s v="VS"/>
    <s v="BAR1"/>
    <s v="ABBOTT"/>
    <s v="PR 140"/>
    <n v="77.7"/>
    <n v="95.7"/>
    <n v="83.7"/>
    <d v="2024-11-03T00:00:00"/>
    <m/>
    <m/>
    <n v="18.433399999999999"/>
    <n v="-66.564800000000005"/>
  </r>
  <r>
    <x v="4"/>
    <n v="1054"/>
    <n v="3601054"/>
    <s v="BARCELONETA"/>
    <s v="GULF"/>
    <s v="GULF"/>
    <m/>
    <m/>
    <s v="VS"/>
    <s v="BAR1"/>
    <s v="RAFAEL MONSERRAT"/>
    <s v="PR 2, KM. 55.9"/>
    <n v="79.7"/>
    <n v="93.7"/>
    <n v="84.7"/>
    <d v="2024-11-03T00:00:00"/>
    <m/>
    <m/>
    <n v="18.434968005969498"/>
    <n v="-66.547390296491599"/>
  </r>
  <r>
    <x v="4"/>
    <n v="104"/>
    <n v="6400104"/>
    <s v="BARCELONETA"/>
    <s v="PUMA"/>
    <s v="PUMA"/>
    <m/>
    <m/>
    <s v="CC"/>
    <s v="BAR1"/>
    <s v="RAFAEL NEGRON POLANCO"/>
    <s v="CARR. #2 &amp; 140 KM. 58 CRUCE DAVILA"/>
    <n v="82.7"/>
    <n v="99.7"/>
    <n v="105.7"/>
    <d v="2024-11-03T00:00:00"/>
    <m/>
    <m/>
    <n v="18.431567768724801"/>
    <n v="-66.565013247383305"/>
  </r>
  <r>
    <x v="4"/>
    <n v="567"/>
    <n v="6400567"/>
    <s v="BARCELONETA"/>
    <s v="TEXACO"/>
    <s v="TEXACO"/>
    <s v="PUMA"/>
    <m/>
    <s v="CC"/>
    <s v="BAR1"/>
    <s v="MOHAMMED SABER ODEH"/>
    <s v="CALLE TOMÁS DÁVILA NUM. 13"/>
    <n v="82.7"/>
    <n v="99.7"/>
    <n v="111.7"/>
    <d v="2024-11-03T00:00:00"/>
    <m/>
    <m/>
    <n v="18.4316"/>
    <n v="-66.559899999999999"/>
  </r>
  <r>
    <x v="4"/>
    <n v="994"/>
    <n v="6400994"/>
    <s v="BARCELONETA"/>
    <s v="PUMA"/>
    <s v="PUMA"/>
    <m/>
    <m/>
    <s v="CC"/>
    <s v="FLO1"/>
    <s v="ODEH ABDULJAWAD ODEH"/>
    <s v="CARR. # 140  KM. 60.9. BO CIMARRONAS"/>
    <n v="82.7"/>
    <n v="99.7"/>
    <n v="112.7"/>
    <d v="2024-11-03T00:00:00"/>
    <m/>
    <m/>
    <n v="18.4024"/>
    <n v="-66.578299999999999"/>
  </r>
  <r>
    <x v="4"/>
    <n v="3036"/>
    <n v="3603036"/>
    <s v="BARCELONETA"/>
    <s v="MOBIL"/>
    <s v="MOBIL"/>
    <s v="SHELL"/>
    <d v="2022-10-01T00:00:00"/>
    <s v="VS"/>
    <s v="BAR1"/>
    <s v="CÉSAR COLÓN"/>
    <s v="PR 2, KM. 55.5"/>
    <n v="79.7"/>
    <n v="93.7"/>
    <m/>
    <d v="2024-11-03T00:00:00"/>
    <m/>
    <m/>
    <n v="18.4344"/>
    <n v="-66.549099999999996"/>
  </r>
  <r>
    <x v="4"/>
    <n v="1114"/>
    <n v="3601114"/>
    <s v="BARCELONETA"/>
    <s v="SHELL"/>
    <s v="SHELL"/>
    <s v="TORAL"/>
    <m/>
    <s v="VS"/>
    <s v="BAR1"/>
    <s v="TORAL"/>
    <s v="PR 2, KM. 56.6"/>
    <n v="79.7"/>
    <n v="94.7"/>
    <m/>
    <d v="2024-11-03T00:00:00"/>
    <m/>
    <m/>
    <n v="18.433299999999999"/>
    <n v="-66.552700000000002"/>
  </r>
  <r>
    <x v="5"/>
    <n v="6210"/>
    <n v="3606210"/>
    <s v="BARRANQUITAS"/>
    <s v="GULF"/>
    <s v="GULF"/>
    <m/>
    <m/>
    <s v="VS"/>
    <s v="BRQ1"/>
    <s v="VICTOR TORRES"/>
    <s v="PR 152, KM. 2.1"/>
    <n v="77.7"/>
    <n v="91.7"/>
    <n v="78.7"/>
    <d v="2024-11-03T00:00:00"/>
    <m/>
    <m/>
    <n v="18.198444125402698"/>
    <n v="-66.295759480946501"/>
  </r>
  <r>
    <x v="5"/>
    <n v="971"/>
    <n v="6400971"/>
    <s v="BARRANQUITAS"/>
    <s v="PUMA"/>
    <s v="PUMA"/>
    <m/>
    <m/>
    <s v="SM"/>
    <s v="BRQ1"/>
    <s v="JAVIER PEREZ MARCANO"/>
    <s v="CARR #152 KM 6.6 BO. QUEBRADILLAS"/>
    <n v="81.7"/>
    <n v="97.7"/>
    <n v="85.7"/>
    <d v="2024-11-03T00:00:00"/>
    <m/>
    <m/>
    <n v="18.221900000000002"/>
    <n v="-66.284700000000001"/>
  </r>
  <r>
    <x v="5"/>
    <n v="3203"/>
    <n v="3603203"/>
    <s v="BARRANQUITAS"/>
    <s v="MOBIL"/>
    <s v="MOBIL"/>
    <s v="SHELL"/>
    <d v="2022-11-01T00:00:00"/>
    <s v="VS"/>
    <s v="BRQ1"/>
    <s v="TSSL S/S"/>
    <s v="PR 152 INT. PR 771"/>
    <n v="79.7"/>
    <n v="94.7"/>
    <n v="86.7"/>
    <d v="2024-11-03T00:00:00"/>
    <m/>
    <m/>
    <n v="18.1889"/>
    <n v="-66.314999999999998"/>
  </r>
  <r>
    <x v="5"/>
    <n v="3204"/>
    <n v="3603204"/>
    <s v="BARRANQUITAS"/>
    <s v="MOBIL"/>
    <s v="MOBIL"/>
    <s v="SHELL"/>
    <d v="2022-11-01T00:00:00"/>
    <s v="VS"/>
    <s v="BRQ3"/>
    <s v="RODOLFO TORRES"/>
    <s v="CALLE BARCELÓ # 2"/>
    <n v="79.7"/>
    <n v="95.7"/>
    <m/>
    <d v="2024-11-03T00:00:00"/>
    <m/>
    <m/>
    <n v="18.185326915481198"/>
    <n v="-66.305629327721206"/>
  </r>
  <r>
    <x v="5"/>
    <n v="382"/>
    <n v="6400382"/>
    <s v="BARRANQUITAS"/>
    <s v="PUMA"/>
    <s v="PUMA"/>
    <m/>
    <m/>
    <s v="SM"/>
    <s v="BRQ2"/>
    <s v="JOSE E. COLON ORTIZ"/>
    <s v="CARR. #156 KM 10.5 BO PALO HINCADO"/>
    <n v="80.7"/>
    <n v="98.7"/>
    <m/>
    <d v="2024-11-03T00:00:00"/>
    <m/>
    <m/>
    <n v="18.1892"/>
    <n v="-66.347399999999993"/>
  </r>
  <r>
    <x v="4"/>
    <n v="1032"/>
    <n v="3601032"/>
    <s v="BAYAMON"/>
    <s v="IND"/>
    <s v="IND"/>
    <m/>
    <m/>
    <s v="FC"/>
    <s v="BAY1"/>
    <s v="NIMAY S/S"/>
    <s v="PR 2, KM. 16.1"/>
    <n v="76.7"/>
    <n v="91.7"/>
    <n v="76.7"/>
    <d v="2024-11-03T00:00:00"/>
    <m/>
    <m/>
    <n v="18.404713033429299"/>
    <n v="-66.205758175505807"/>
  </r>
  <r>
    <x v="6"/>
    <n v="2185"/>
    <n v="3602185"/>
    <s v="BAYAMON"/>
    <s v="IND"/>
    <s v="IND"/>
    <m/>
    <m/>
    <s v="VS"/>
    <s v="VEGB1"/>
    <s v="ANYTIME"/>
    <s v="PR 831/ESQ. HIBISCOS"/>
    <n v="76.7"/>
    <n v="91.7"/>
    <n v="77.7"/>
    <d v="2024-11-03T00:00:00"/>
    <m/>
    <m/>
    <n v="18.369700000000002"/>
    <n v="-66.149299999999997"/>
  </r>
  <r>
    <x v="6"/>
    <n v="1206"/>
    <n v="3601206"/>
    <s v="BAYAMON"/>
    <s v="IND"/>
    <s v="IND"/>
    <m/>
    <m/>
    <s v="FC"/>
    <s v="BAY1"/>
    <s v="EDWIN RUBERO"/>
    <s v="LOS MILLONES (AVE. PERIFERAL/CALLE 9)"/>
    <n v="75.7"/>
    <n v="92.7"/>
    <n v="77.7"/>
    <d v="2024-11-03T00:00:00"/>
    <m/>
    <m/>
    <n v="18.383500000000002"/>
    <n v="-66.170699999999997"/>
  </r>
  <r>
    <x v="5"/>
    <n v="1155"/>
    <n v="3601155"/>
    <s v="BAYAMON"/>
    <s v="GULF"/>
    <s v="GULF"/>
    <m/>
    <m/>
    <s v="FC"/>
    <s v="BAY2"/>
    <s v="ISRAEL BENÍTEZ"/>
    <s v="PR 167, KM. 15.5"/>
    <n v="77.7"/>
    <n v="93.7"/>
    <n v="78.7"/>
    <d v="2024-11-03T00:00:00"/>
    <m/>
    <m/>
    <n v="18.367599999999999"/>
    <n v="-66.186499999999995"/>
  </r>
  <r>
    <x v="4"/>
    <n v="402"/>
    <n v="6400402"/>
    <s v="BAYAMON"/>
    <s v="SHELL"/>
    <s v="SHELL"/>
    <s v="PUMA"/>
    <d v="2024-07-01T00:00:00"/>
    <s v="SM"/>
    <s v="BAY1"/>
    <s v="SHELL HATO TEJAS"/>
    <s v="CARR #2 KM 14.5 HATO TEJAS"/>
    <n v="77.7"/>
    <n v="93.7"/>
    <n v="78.7"/>
    <d v="2024-11-03T00:00:00"/>
    <m/>
    <m/>
    <n v="18.4069"/>
    <n v="-66.184899999999999"/>
  </r>
  <r>
    <x v="6"/>
    <n v="1113"/>
    <n v="3601113"/>
    <s v="BAYAMON"/>
    <s v="SHELL"/>
    <s v="SHELL"/>
    <s v="TORAL"/>
    <d v="2023-01-01T00:00:00"/>
    <s v="FC"/>
    <s v="BAY3"/>
    <s v="TORAL"/>
    <s v="AVE. MAGNOLIA"/>
    <n v="78.7"/>
    <n v="94.7"/>
    <n v="78.7"/>
    <d v="2024-11-03T00:00:00"/>
    <m/>
    <m/>
    <n v="18.371500000000001"/>
    <n v="-66.167599999999993"/>
  </r>
  <r>
    <x v="5"/>
    <n v="479"/>
    <n v="6400479"/>
    <s v="BAYAMON"/>
    <s v="GULF"/>
    <s v="GULF"/>
    <s v="PUMA"/>
    <d v="2021-06-01T00:00:00"/>
    <s v="SM"/>
    <s v="BAY2"/>
    <s v="CENTRAL FUEL CORP. S/S"/>
    <s v="AVE. CASTIGLIONI Y CALLE 21 BAYAMÓN GARDENS"/>
    <n v="76.7"/>
    <n v="92.7"/>
    <n v="79.7"/>
    <d v="2024-11-03T00:00:00"/>
    <m/>
    <m/>
    <n v="18.379807886034701"/>
    <n v="-66.1860190186311"/>
  </r>
  <r>
    <x v="4"/>
    <n v="1157"/>
    <n v="3601157"/>
    <s v="BAYAMON"/>
    <s v="IND"/>
    <s v="SUNOCO"/>
    <s v="PHILLIPS 76"/>
    <d v="2024-02-01T00:00:00"/>
    <s v="FC"/>
    <s v="BAY1"/>
    <s v="HATO TEJAS S/S (ECOMAXX&gt;PHILLIPS 66&gt;SUNOCO)"/>
    <s v="PR 2, KM. 15.9"/>
    <n v="77.7"/>
    <n v="84.7"/>
    <n v="80.7"/>
    <d v="2024-11-03T00:00:00"/>
    <m/>
    <m/>
    <n v="18.405242741710399"/>
    <n v="-66.200167326473505"/>
  </r>
  <r>
    <x v="6"/>
    <n v="1"/>
    <n v="6400001"/>
    <s v="BAYAMON"/>
    <s v="TEXACO"/>
    <s v="TEXACO"/>
    <s v="PUMA"/>
    <d v="2021-04-01T00:00:00"/>
    <s v="SM"/>
    <s v="BAY2"/>
    <s v="FOREST HILLS FUEL CORP."/>
    <s v="MARGINAL &amp; PAZ FOREST HILLS"/>
    <n v="79.7"/>
    <n v="97.7"/>
    <n v="82.7"/>
    <d v="2024-11-03T00:00:00"/>
    <m/>
    <m/>
    <n v="18.386500000000002"/>
    <n v="-66.163300000000007"/>
  </r>
  <r>
    <x v="5"/>
    <n v="2036"/>
    <n v="3602036"/>
    <s v="BAYAMON"/>
    <s v="TOTAL"/>
    <s v="TOTAL"/>
    <m/>
    <m/>
    <s v="FC"/>
    <s v="BAY2"/>
    <s v="FLORENCIO SÁNCHEZ"/>
    <s v="PR 167, MARGINAL 6-A"/>
    <n v="82.7"/>
    <n v="98.7"/>
    <n v="82.7"/>
    <d v="2024-11-03T00:00:00"/>
    <m/>
    <m/>
    <n v="18.351504224213102"/>
    <n v="-66.188199999999995"/>
  </r>
  <r>
    <x v="5"/>
    <n v="3020"/>
    <n v="3603020"/>
    <s v="BAYAMON"/>
    <s v="MOBIL"/>
    <s v="MOBIL"/>
    <s v="SHELL"/>
    <d v="2022-10-01T00:00:00"/>
    <s v="FC"/>
    <s v="BAY2"/>
    <s v="COOP BUENA VISTA"/>
    <s v="PR 167, KM. 15.4"/>
    <n v="77.7"/>
    <n v="93.7"/>
    <n v="83.7"/>
    <d v="2024-11-03T00:00:00"/>
    <m/>
    <m/>
    <n v="18.343499999999999"/>
    <n v="-66.193700000000007"/>
  </r>
  <r>
    <x v="4"/>
    <n v="2091"/>
    <n v="3602091"/>
    <s v="BAYAMON"/>
    <s v="TOTAL"/>
    <s v="TOTAL"/>
    <m/>
    <m/>
    <s v="FC"/>
    <s v="BAY1"/>
    <s v="COVADONGA"/>
    <s v="PR 2 KM. 15.9 / ESQ. AVE DON PELAYO"/>
    <n v="79.7"/>
    <n v="95.7"/>
    <n v="83.7"/>
    <d v="2024-11-03T00:00:00"/>
    <m/>
    <m/>
    <n v="18.404367952275798"/>
    <n v="-66.201588919482703"/>
  </r>
  <r>
    <x v="5"/>
    <n v="473"/>
    <n v="6400473"/>
    <s v="BAYAMON"/>
    <s v="PUMA"/>
    <s v="PUMA"/>
    <m/>
    <m/>
    <s v="SM"/>
    <s v="BAY2"/>
    <s v="911 TIER AND FUEL DISTRIBUTORS"/>
    <s v="CARR. #167, KM. 19.4  ROYAL GARDENS"/>
    <n v="75.7"/>
    <m/>
    <n v="83.7"/>
    <d v="2024-11-03T00:00:00"/>
    <m/>
    <m/>
    <n v="18.3736776589333"/>
    <n v="-66.180154489500396"/>
  </r>
  <r>
    <x v="6"/>
    <n v="2041"/>
    <n v="3602041"/>
    <s v="BAYAMON"/>
    <s v="TOTAL"/>
    <s v="TOTAL"/>
    <m/>
    <m/>
    <s v="FC"/>
    <s v="BAY2"/>
    <s v="HERBERT MORALES"/>
    <s v="AVE LAUREL, ESQ. CARR 831"/>
    <n v="77.7"/>
    <n v="94.7"/>
    <n v="84.7"/>
    <d v="2024-11-03T00:00:00"/>
    <m/>
    <m/>
    <n v="18.376200000000001"/>
    <n v="-66.146799999999999"/>
  </r>
  <r>
    <x v="4"/>
    <n v="84"/>
    <n v="6400084"/>
    <s v="BAYAMON"/>
    <s v="PUMA"/>
    <s v="PUMA"/>
    <m/>
    <m/>
    <s v="CC"/>
    <s v="BAY1"/>
    <s v="ASMAR ENERGY PETROLEUM INC"/>
    <s v="PR 2, KM 15.7 ESQ. AVE. COVAGONGA (PR 864)"/>
    <n v="79.7"/>
    <n v="97.7"/>
    <n v="85.7"/>
    <d v="2024-11-03T00:00:00"/>
    <m/>
    <m/>
    <n v="18.4057"/>
    <n v="-66.195099999999996"/>
  </r>
  <r>
    <x v="6"/>
    <n v="34"/>
    <n v="6400034"/>
    <s v="BAYAMON"/>
    <s v="TEXACO"/>
    <s v="TEXACO"/>
    <s v="PUMA"/>
    <m/>
    <s v="TJ"/>
    <s v="BAY4"/>
    <s v="MODESTO VELEZ RODRIGUEZ"/>
    <s v="AVE. AGUAS BUENAS (CARR 174) ESQ CALLE 9, BO. JUAN SANCHEZ"/>
    <n v="81.7"/>
    <n v="97.7"/>
    <n v="85.7"/>
    <d v="2024-11-03T00:00:00"/>
    <m/>
    <m/>
    <n v="18.385200000000001"/>
    <n v="-66.144599999999997"/>
  </r>
  <r>
    <x v="6"/>
    <n v="736"/>
    <n v="6400736"/>
    <s v="BAYAMON"/>
    <s v="TEXACO"/>
    <s v="TEXACO"/>
    <s v="PUMA"/>
    <m/>
    <s v="TJ"/>
    <s v="BAY4"/>
    <s v="ROYAL PETROLEUM INTERNATIONAL CORP/ANTES PUMA"/>
    <s v="CARR. #174 BO. MINILLAS (AL LADO NATIONAL)"/>
    <n v="81.7"/>
    <n v="97.7"/>
    <n v="85.7"/>
    <d v="2024-11-03T00:00:00"/>
    <m/>
    <m/>
    <n v="18.3797"/>
    <n v="-66.143500000000003"/>
  </r>
  <r>
    <x v="6"/>
    <n v="489"/>
    <n v="6400489"/>
    <s v="BAYAMON"/>
    <s v="TEXACO"/>
    <s v="TEXACO"/>
    <s v="PUMA"/>
    <m/>
    <s v="TJ"/>
    <s v="BAY4"/>
    <s v="GAMA GROUP, INC"/>
    <s v="CARR. #174 KM. 1.7,  MINILLAS (SUBWAY)"/>
    <n v="81.7"/>
    <n v="97.7"/>
    <n v="85.7"/>
    <d v="2024-11-03T00:00:00"/>
    <m/>
    <m/>
    <n v="18.382400000000001"/>
    <n v="-66.142899999999997"/>
  </r>
  <r>
    <x v="4"/>
    <n v="2040"/>
    <n v="3602040"/>
    <s v="BAYAMON"/>
    <s v="TOTAL"/>
    <s v="TOTAL"/>
    <m/>
    <m/>
    <s v="FC"/>
    <s v="TOAB4"/>
    <s v="NUEVA"/>
    <s v="PR 864, LA ARENA"/>
    <n v="79.7"/>
    <n v="96.7"/>
    <n v="86.7"/>
    <d v="2024-11-03T00:00:00"/>
    <m/>
    <m/>
    <n v="18.417400000000001"/>
    <n v="-66.197199999999995"/>
  </r>
  <r>
    <x v="5"/>
    <n v="1111"/>
    <n v="3601111"/>
    <s v="BAYAMON"/>
    <s v="SHELL"/>
    <s v="SHELL"/>
    <s v="GULF"/>
    <d v="2024-03-01T00:00:00"/>
    <s v="FC"/>
    <s v="BAY2"/>
    <s v="EFRAIN REYES"/>
    <s v="PR 167, KM. 16.1"/>
    <n v="82.7"/>
    <n v="95.7"/>
    <n v="88.7"/>
    <d v="2024-11-03T00:00:00"/>
    <m/>
    <s v="GULF&gt;SHELL (3.2024)"/>
    <n v="18.346763720191301"/>
    <n v="-66.189235640438"/>
  </r>
  <r>
    <x v="6"/>
    <n v="377"/>
    <n v="6400377"/>
    <s v="BAYAMON"/>
    <s v="PUMA"/>
    <s v="PUMA"/>
    <m/>
    <m/>
    <s v="TJ"/>
    <s v="BAY1"/>
    <s v="JORGE AVILES VEVE"/>
    <s v="WEST MAIN ESQ. AVE. COMERIO, SIERRA BAYAMON"/>
    <n v="82.7"/>
    <n v="99.7"/>
    <n v="88.7"/>
    <d v="2024-11-03T00:00:00"/>
    <m/>
    <m/>
    <n v="18.404499999999999"/>
    <n v="-66.160399999999996"/>
  </r>
  <r>
    <x v="6"/>
    <n v="214"/>
    <n v="6400214"/>
    <s v="BAYAMON"/>
    <s v="PUMA"/>
    <s v="PUMA"/>
    <m/>
    <m/>
    <s v="TJ"/>
    <s v="BAY4"/>
    <s v="GAMA GROUP, INC"/>
    <s v="AVE. LOMAS VERDES INT. RD. 174,URB. LOMAS VERDES"/>
    <n v="83.7"/>
    <n v="99.7"/>
    <n v="89.7"/>
    <d v="2024-11-03T00:00:00"/>
    <m/>
    <m/>
    <n v="18.383400000000002"/>
    <n v="-66.143699999999995"/>
  </r>
  <r>
    <x v="4"/>
    <n v="1112"/>
    <n v="3601112"/>
    <s v="BAYAMON"/>
    <s v="GULF"/>
    <s v="GULF"/>
    <m/>
    <m/>
    <s v="FC"/>
    <s v="BAY1"/>
    <s v="BEST PETROLEUM"/>
    <s v="PR 2, HATO TEJAS"/>
    <n v="76.7"/>
    <n v="91.7"/>
    <m/>
    <d v="2024-11-03T00:00:00"/>
    <m/>
    <m/>
    <n v="18.405354158994601"/>
    <n v="-66.197900000000004"/>
  </r>
  <r>
    <x v="6"/>
    <n v="934"/>
    <n v="3400934"/>
    <s v="BAYAMON"/>
    <s v="IND"/>
    <s v="PHILLIPS 66"/>
    <s v="PUMA"/>
    <m/>
    <s v="SM"/>
    <s v="BAY1"/>
    <s v="ODEH PETROLEUM INC./ANTES PUMA"/>
    <s v="URB HERMANAS DÁVILA, AVE. BETANCES CALLE 3, LOTE 1-A"/>
    <n v="75.7"/>
    <n v="93.7"/>
    <m/>
    <d v="2024-11-03T00:00:00"/>
    <m/>
    <m/>
    <n v="18.3904"/>
    <n v="-66.168599999999998"/>
  </r>
  <r>
    <x v="6"/>
    <n v="3026"/>
    <n v="3603026"/>
    <s v="BAYAMON"/>
    <s v="MOBIL"/>
    <s v="MOBIL"/>
    <s v="SHELL"/>
    <d v="2023-03-01T00:00:00"/>
    <s v="FC"/>
    <s v="BAY2"/>
    <s v="MIGUEL A. MARZÁN # 2"/>
    <s v="AVE.LAUREL, ESQ. ESPAÑA"/>
    <n v="77.7"/>
    <n v="93.7"/>
    <m/>
    <d v="2024-11-03T00:00:00"/>
    <m/>
    <m/>
    <n v="18.3674"/>
    <n v="-66.158799999999999"/>
  </r>
  <r>
    <x v="6"/>
    <n v="3025"/>
    <n v="3603025"/>
    <s v="BAYAMON"/>
    <s v="SHELL"/>
    <s v="SHELL"/>
    <s v="SHELL"/>
    <d v="2023-03-01T00:00:00"/>
    <s v="FC"/>
    <s v="BAY2"/>
    <s v="DARIO ROMÁN/ AHORA BAJO TORAL"/>
    <s v="URB. MAGNOLIA"/>
    <n v="77.7"/>
    <n v="93.7"/>
    <m/>
    <d v="2024-11-03T00:00:00"/>
    <m/>
    <m/>
    <n v="18.379899999999999"/>
    <n v="-66.168899999999994"/>
  </r>
  <r>
    <x v="4"/>
    <n v="453"/>
    <n v="6400453"/>
    <s v="BAYAMON"/>
    <s v="TEXACO"/>
    <s v="TEXACO"/>
    <m/>
    <m/>
    <s v="MP"/>
    <s v="BAY1"/>
    <s v="MAHMOUD ALI SHEHADE"/>
    <s v="CARR. 2 KM 15.4 HATO TEJAS"/>
    <n v="77.7"/>
    <n v="94.7"/>
    <m/>
    <d v="2024-11-03T00:00:00"/>
    <m/>
    <m/>
    <n v="18.405750152566199"/>
    <n v="-66.192017705867499"/>
  </r>
  <r>
    <x v="6"/>
    <n v="2038"/>
    <n v="3602038"/>
    <s v="BAYAMON"/>
    <s v="TOTAL"/>
    <s v="TOTAL"/>
    <m/>
    <m/>
    <s v="FC"/>
    <s v="TOAB1"/>
    <s v="SHEHADEH ALI MAHMOUD (ANTES JOAQUIN SILVER)"/>
    <s v="PR 167/CALLE PRINCIPE, RIO HONDO"/>
    <n v="77.7"/>
    <n v="94.7"/>
    <m/>
    <d v="2024-11-03T00:00:00"/>
    <m/>
    <m/>
    <n v="18.4297"/>
    <n v="-66.165800000000004"/>
  </r>
  <r>
    <x v="6"/>
    <n v="3027"/>
    <n v="3603027"/>
    <s v="BAYAMON"/>
    <s v="MOBIL"/>
    <s v="MOBIL"/>
    <s v="SHELL"/>
    <d v="2022-09-01T00:00:00"/>
    <s v="FC"/>
    <s v="BAY4"/>
    <s v="ROBERTO MAESO"/>
    <s v="AVE. LOMAS VERDES 1-A-1A/ E/ ACACIA, PROX. PR-174"/>
    <n v="78.7"/>
    <n v="94.7"/>
    <m/>
    <d v="2024-11-03T00:00:00"/>
    <m/>
    <m/>
    <n v="18.382899999999999"/>
    <n v="-66.144099999999995"/>
  </r>
  <r>
    <x v="6"/>
    <n v="3097"/>
    <n v="3603097"/>
    <s v="BAYAMON"/>
    <s v="SHELL"/>
    <s v="SHELL"/>
    <s v="TORAL"/>
    <d v="2022-12-01T00:00:00"/>
    <s v="FC"/>
    <s v="BAY2"/>
    <s v="PR 831, STA. JUANITA"/>
    <s v="PR 831/CALLE LAREDO, STA. JUANITA"/>
    <n v="78.7"/>
    <n v="94.7"/>
    <m/>
    <d v="2024-11-03T00:00:00"/>
    <m/>
    <m/>
    <n v="18.361599999999999"/>
    <n v="-66.155100000000004"/>
  </r>
  <r>
    <x v="6"/>
    <n v="3022"/>
    <n v="3603022"/>
    <s v="BAYAMON"/>
    <s v="SHELL"/>
    <s v="SHELL"/>
    <s v="SHELL"/>
    <d v="2020-12-01T00:00:00"/>
    <s v="FC"/>
    <s v="BAY2"/>
    <s v="LUIS MARTÍNEZ"/>
    <s v=" PR 167, KM. 20.7"/>
    <n v="78.7"/>
    <n v="95.7"/>
    <m/>
    <d v="2024-11-03T00:00:00"/>
    <m/>
    <m/>
    <n v="18.378499999999999"/>
    <n v="-66.172300000000007"/>
  </r>
  <r>
    <x v="6"/>
    <n v="369"/>
    <n v="6400369"/>
    <s v="BAYAMON"/>
    <s v="PUMA"/>
    <s v="PUMA"/>
    <m/>
    <m/>
    <s v="SM"/>
    <s v="BAY3"/>
    <s v="SANTA JUANITA SERVICE STATION, INC."/>
    <s v="AVE. SANTA JUANITA, ESQ.INDIA,URB. STA.JUANITA,BAY"/>
    <n v="78.7"/>
    <n v="95.7"/>
    <m/>
    <d v="2024-11-03T00:00:00"/>
    <m/>
    <m/>
    <n v="18.364000000000001"/>
    <n v="-66.161600000000007"/>
  </r>
  <r>
    <x v="5"/>
    <n v="3021"/>
    <n v="3603021"/>
    <s v="BAYAMON"/>
    <s v="SHELL"/>
    <s v="SHELL"/>
    <s v="TORAL"/>
    <d v="2022-11-01T00:00:00"/>
    <s v="FC"/>
    <s v="BAY1"/>
    <s v="IRIS SANTIAGO (ANTES TORAL)"/>
    <s v="PR 167, ESQ. CALLE 15 (CAR WASH, VICTORY S.C.)"/>
    <n v="78.7"/>
    <n v="95.7"/>
    <m/>
    <d v="2024-11-03T00:00:00"/>
    <m/>
    <m/>
    <n v="18.386399999999998"/>
    <n v="-66.163899999999998"/>
  </r>
  <r>
    <x v="6"/>
    <n v="3096"/>
    <n v="3603096"/>
    <s v="BAYAMON"/>
    <s v="SHELL"/>
    <s v="SHELL"/>
    <s v="SHELL"/>
    <m/>
    <s v="FC"/>
    <s v="BAY2"/>
    <s v="SANTA JUANITA S/S"/>
    <s v="AVE. HOSTOS/ESQ. AVE. STA. JUANITA (PR-831)"/>
    <n v="79.7"/>
    <n v="96.7"/>
    <m/>
    <d v="2024-11-03T00:00:00"/>
    <m/>
    <m/>
    <n v="18.356528000000001"/>
    <n v="-66.165632000000002"/>
  </r>
  <r>
    <x v="5"/>
    <n v="2191"/>
    <n v="3602191"/>
    <s v="BAYAMON"/>
    <s v="TOTAL"/>
    <s v="TOTAL"/>
    <m/>
    <m/>
    <s v="FC"/>
    <s v="BAY2"/>
    <s v="JOSÉ G. MEDINA"/>
    <s v="AVE. CASTIGLIONI # 51, BAYAMÓN GARDENS"/>
    <n v="79.7"/>
    <n v="96.7"/>
    <m/>
    <d v="2024-11-03T00:00:00"/>
    <m/>
    <m/>
    <n v="18.376513494440299"/>
    <n v="-66.177774111731395"/>
  </r>
  <r>
    <x v="6"/>
    <n v="3028"/>
    <n v="3603028"/>
    <s v="BAYAMON"/>
    <s v="MOBIL"/>
    <s v="MOBIL"/>
    <s v="SHELL"/>
    <d v="2022-10-01T00:00:00"/>
    <s v="FC"/>
    <s v="BAY4"/>
    <s v="NÉSTOR GONZÁLEZ"/>
    <s v="AVE. LOMAS VERDES, ESQ. NOGAL"/>
    <n v="79.7"/>
    <n v="96.7"/>
    <m/>
    <d v="2024-11-03T00:00:00"/>
    <m/>
    <m/>
    <n v="18.378599999999999"/>
    <n v="-66.153300000000002"/>
  </r>
  <r>
    <x v="6"/>
    <n v="2124"/>
    <n v="3602124"/>
    <s v="BAYAMON"/>
    <s v="TOTAL"/>
    <s v="TOTAL"/>
    <m/>
    <m/>
    <s v="FC"/>
    <s v="BAY3"/>
    <s v="ENRIQUE BRAÑAS"/>
    <s v="8VA. SECC. SANTA JUANITA"/>
    <n v="81.7"/>
    <n v="96.7"/>
    <m/>
    <d v="2024-11-03T00:00:00"/>
    <m/>
    <m/>
    <n v="18.354800000000001"/>
    <n v="-66.157600000000002"/>
  </r>
  <r>
    <x v="5"/>
    <n v="1154"/>
    <n v="3601154"/>
    <s v="BAYAMON"/>
    <s v="ECOMAXX"/>
    <s v="ECOMAXX"/>
    <m/>
    <m/>
    <s v="FC"/>
    <s v="BAY2"/>
    <s v="ECOMAXX (US)"/>
    <s v="PR 167, KM. 15.5"/>
    <n v="76.7"/>
    <n v="97.7"/>
    <m/>
    <d v="2024-11-03T00:00:00"/>
    <m/>
    <m/>
    <n v="18.3675"/>
    <n v="-66.187100000000001"/>
  </r>
  <r>
    <x v="6"/>
    <n v="333"/>
    <n v="6400333"/>
    <s v="BAYAMON"/>
    <s v="PUMA"/>
    <s v="PUMA"/>
    <m/>
    <m/>
    <s v="TJ"/>
    <s v="TOAB1"/>
    <s v="RICARDO ROMAN EYXARON"/>
    <s v="CARR. #167, RIO HONDO SHOPPING CENTER"/>
    <n v="79.7"/>
    <n v="97.7"/>
    <m/>
    <d v="2024-11-03T00:00:00"/>
    <m/>
    <m/>
    <n v="18.424299999999999"/>
    <n v="-66.164400000000001"/>
  </r>
  <r>
    <x v="4"/>
    <n v="112"/>
    <n v="6400112"/>
    <s v="BAYAMON"/>
    <s v="TEXACO"/>
    <s v="TEXACO"/>
    <s v="PUMA"/>
    <m/>
    <s v="TJ"/>
    <s v="BAY1"/>
    <s v="SIERRA BAYAMON FUEL CORP"/>
    <s v="URB. SIERRA BAYAMON NORTH MAIN ESQ WEST MAIN "/>
    <n v="79.7"/>
    <n v="97.7"/>
    <m/>
    <d v="2024-11-03T00:00:00"/>
    <m/>
    <m/>
    <n v="18.405717345790901"/>
    <n v="-66.169621679478595"/>
  </r>
  <r>
    <x v="6"/>
    <n v="113"/>
    <n v="6400113"/>
    <s v="BAYAMON"/>
    <s v="TEXACO"/>
    <s v="TEXACO"/>
    <s v="PUMA"/>
    <d v="2021-10-01T00:00:00"/>
    <s v="SM"/>
    <s v="BAY1"/>
    <s v="ODEH PETROLEUM INC. SUPER G11"/>
    <s v="AVE. BETANCES URB. HERMANAS DÁVILA"/>
    <n v="79.7"/>
    <n v="97.7"/>
    <m/>
    <d v="2024-11-03T00:00:00"/>
    <m/>
    <m/>
    <n v="18.398"/>
    <n v="-66.165800000000004"/>
  </r>
  <r>
    <x v="6"/>
    <n v="273"/>
    <n v="6400273"/>
    <s v="BAYAMON"/>
    <s v="TEXACO"/>
    <s v="TEXACO"/>
    <s v="PUMA"/>
    <d v="2021-02-01T00:00:00"/>
    <s v="TJ"/>
    <s v="BAY5"/>
    <s v="SANTA CRUZ FUEL CORP."/>
    <s v="CARR. 32 ESQ. CALLE STA. CRUZ, BAYAMON, P.R. "/>
    <n v="79.7"/>
    <n v="97.7"/>
    <m/>
    <d v="2024-11-03T00:00:00"/>
    <m/>
    <m/>
    <n v="18.395499999999998"/>
    <n v="-66.144099999999995"/>
  </r>
  <r>
    <x v="6"/>
    <n v="3117"/>
    <n v="3603117"/>
    <s v="BAYAMON"/>
    <s v="MOBIL"/>
    <s v="MOBIL"/>
    <s v="SHELL"/>
    <d v="2022-11-01T00:00:00"/>
    <s v="FC"/>
    <s v="BAY2"/>
    <s v="RICARDO ALBARRÁN"/>
    <s v="LOS MILLONES (AVE. PERIFERAL)"/>
    <n v="79.7"/>
    <n v="97.7"/>
    <m/>
    <d v="2024-11-03T00:00:00"/>
    <m/>
    <m/>
    <n v="18.385300000000001"/>
    <n v="-66.179100000000005"/>
  </r>
  <r>
    <x v="4"/>
    <n v="199"/>
    <n v="6400199"/>
    <s v="BAYAMON"/>
    <s v="TEXACO"/>
    <s v="TEXACO"/>
    <s v="PUMA"/>
    <d v="2021-02-01T00:00:00"/>
    <s v="CC"/>
    <s v="BAY1"/>
    <s v="ASMAR ENERGY PETROLEUM INC / ANTES PUMA"/>
    <s v="CARR 2 KM 14.2 BO. HATO TEJAS"/>
    <n v="79.7"/>
    <n v="97.7"/>
    <m/>
    <d v="2024-11-03T00:00:00"/>
    <m/>
    <m/>
    <n v="18.4056028123732"/>
    <n v="-66.180899738362598"/>
  </r>
  <r>
    <x v="5"/>
    <n v="2035"/>
    <n v="3602035"/>
    <s v="BAYAMON"/>
    <s v="TOTAL"/>
    <s v="TOTAL"/>
    <m/>
    <m/>
    <s v="FC"/>
    <s v="BAY2"/>
    <s v="WILFREDO SANTOS"/>
    <s v="PR 167, ESQ. 829"/>
    <n v="79.7"/>
    <n v="97.7"/>
    <m/>
    <d v="2024-11-03T00:00:00"/>
    <m/>
    <m/>
    <n v="18.342700000000001"/>
    <n v="-66.196100000000001"/>
  </r>
  <r>
    <x v="6"/>
    <n v="139"/>
    <n v="6400139"/>
    <s v="BAYAMON"/>
    <s v="TEXACO"/>
    <s v="TEXACO"/>
    <s v="PUMA"/>
    <d v="2022-10-01T00:00:00"/>
    <s v="TJ"/>
    <s v="BAY5"/>
    <s v="C-FUELS, LLC"/>
    <s v="CARR. 2 KM 8.3 BO. JUAN SANCHEZ"/>
    <n v="80.7"/>
    <n v="97.7"/>
    <m/>
    <d v="2024-11-03T00:00:00"/>
    <m/>
    <m/>
    <n v="18.398700000000002"/>
    <n v="-66.131"/>
  </r>
  <r>
    <x v="6"/>
    <n v="2109"/>
    <n v="3602109"/>
    <s v="BAYAMON"/>
    <s v="TOTAL"/>
    <s v="TOTAL"/>
    <m/>
    <m/>
    <s v="FC"/>
    <s v="BAY5"/>
    <s v="VÉLEZ SUPER S/S"/>
    <s v="CALLE SANTA CRUZ"/>
    <n v="79.7"/>
    <n v="98.7"/>
    <m/>
    <d v="2024-11-03T00:00:00"/>
    <m/>
    <m/>
    <n v="18.399000000000001"/>
    <n v="-66.152100000000004"/>
  </r>
  <r>
    <x v="4"/>
    <n v="932"/>
    <n v="6400932"/>
    <s v="BAYAMON"/>
    <s v="TEXACO"/>
    <s v="TEXACO"/>
    <s v="PUMA"/>
    <m/>
    <s v="SM"/>
    <s v="BAY1"/>
    <s v="DELTA FUELS CORP."/>
    <s v="CARR #2, KM 13.6, HATO TEJAS"/>
    <n v="80.7"/>
    <n v="98.7"/>
    <m/>
    <d v="2024-11-03T00:00:00"/>
    <m/>
    <m/>
    <n v="18.402999999999999"/>
    <n v="-66.177499999999995"/>
  </r>
  <r>
    <x v="6"/>
    <n v="3024"/>
    <n v="3603024"/>
    <s v="BAYAMON"/>
    <s v="MOBIL"/>
    <s v="MOBIL"/>
    <s v="SHELL"/>
    <d v="2023-03-01T00:00:00"/>
    <s v="FC"/>
    <s v="BAY1"/>
    <s v="CARLOS LOPATEGUI"/>
    <s v="PR 167, PQU. LAS CIENCIAS"/>
    <n v="82.7"/>
    <n v="98.7"/>
    <m/>
    <d v="2024-11-03T00:00:00"/>
    <m/>
    <m/>
    <n v="18.415199999999999"/>
    <n v="-66.1614"/>
  </r>
  <r>
    <x v="5"/>
    <n v="284"/>
    <n v="6400284"/>
    <s v="BAYAMON"/>
    <s v="PUMA"/>
    <s v="PUMA"/>
    <m/>
    <m/>
    <s v="CC"/>
    <s v="TOAB3"/>
    <s v="NASIM YAHYA"/>
    <s v="CARR. #861, KM. 2.6, BO. PAJAROS AMERICANOS"/>
    <n v="83.7"/>
    <n v="98.7"/>
    <m/>
    <d v="2024-11-03T00:00:00"/>
    <m/>
    <m/>
    <n v="18.380631956718599"/>
    <n v="-66.191330759642895"/>
  </r>
  <r>
    <x v="6"/>
    <n v="2090"/>
    <n v="3602090"/>
    <s v="BAYAMON"/>
    <s v="TOTAL"/>
    <s v="TOTAL"/>
    <m/>
    <m/>
    <s v="FC"/>
    <s v="BAY2"/>
    <s v="PR 167/ CASI PR 2"/>
    <s v="PR 167/ CASI PR 2"/>
    <n v="79.7"/>
    <n v="99.7"/>
    <m/>
    <d v="2024-11-03T00:00:00"/>
    <m/>
    <m/>
    <n v="18.393799999999999"/>
    <n v="-66.158500000000004"/>
  </r>
  <r>
    <x v="6"/>
    <n v="2039"/>
    <n v="3602039"/>
    <s v="BAYAMON"/>
    <s v="TOTAL"/>
    <s v="TOTAL"/>
    <m/>
    <m/>
    <s v="FC"/>
    <s v="BAY2"/>
    <s v="HÉCTOR PÉREZ"/>
    <s v="CARR 199 / CARR 840 AVE. LAS CUMBRES, ROYAL TOWN"/>
    <n v="80.7"/>
    <n v="99.7"/>
    <m/>
    <d v="2024-11-03T00:00:00"/>
    <m/>
    <m/>
    <n v="18.365500000000001"/>
    <n v="-66.175299999999993"/>
  </r>
  <r>
    <x v="6"/>
    <n v="2125"/>
    <n v="3602125"/>
    <s v="BAYAMON"/>
    <s v="TOTAL"/>
    <s v="TOTAL"/>
    <m/>
    <m/>
    <s v="FC"/>
    <s v="BAY3"/>
    <s v="NEZAR KHALED"/>
    <s v=" AVE TNTE NELSON MARTINEZ # 75, ALTURAS DE FLAMBOYAN"/>
    <n v="82.7"/>
    <n v="99.7"/>
    <m/>
    <d v="2024-11-03T00:00:00"/>
    <m/>
    <m/>
    <n v="18.385899999999999"/>
    <n v="-66.1511"/>
  </r>
  <r>
    <x v="6"/>
    <n v="2123"/>
    <n v="3602123"/>
    <s v="BAYAMON"/>
    <s v="TOTAL"/>
    <s v="TOTAL"/>
    <m/>
    <m/>
    <s v="FC"/>
    <s v="BAY1"/>
    <s v="RICARDO ROMÁN"/>
    <s v="AVE. BETANCES, HNAS. DAVILA"/>
    <m/>
    <m/>
    <m/>
    <d v="2024-11-03T00:00:00"/>
    <s v="X"/>
    <m/>
    <n v="18.392099999999999"/>
    <n v="-66.1678"/>
  </r>
  <r>
    <x v="7"/>
    <n v="6765"/>
    <n v="3606765"/>
    <s v="CABO ROJO"/>
    <s v="GULF"/>
    <s v="GULF"/>
    <m/>
    <m/>
    <s v="TT"/>
    <s v="CRO1"/>
    <s v="RG SERVICE CORP."/>
    <s v="CARR 103 KM 5.1 / W/ CARR 102"/>
    <n v="79.7"/>
    <n v="96.7"/>
    <n v="81.7"/>
    <d v="2024-11-03T00:00:00"/>
    <m/>
    <m/>
    <n v="18.0885"/>
    <n v="-67.138800000000003"/>
  </r>
  <r>
    <x v="7"/>
    <n v="1015"/>
    <n v="3601015"/>
    <s v="CABO ROJO"/>
    <s v="SHELL"/>
    <s v="SHELL"/>
    <s v="SHELL"/>
    <d v="2023-02-01T00:00:00"/>
    <s v="TT"/>
    <s v="CRO2"/>
    <s v="GOLFER S/S - AHORA BAJO TORAL"/>
    <s v="CARR 100 KM 2.0"/>
    <n v="80.7"/>
    <n v="96.7"/>
    <n v="81.7"/>
    <d v="2024-11-03T00:00:00"/>
    <m/>
    <m/>
    <n v="18.134799999999998"/>
    <n v="-67.154899999999998"/>
  </r>
  <r>
    <x v="7"/>
    <n v="847"/>
    <n v="3606847"/>
    <s v="CABO ROJO"/>
    <s v="TOTAL"/>
    <s v="TOTAL"/>
    <m/>
    <m/>
    <s v="TT"/>
    <s v="CRO2"/>
    <s v="MILTON TORO SANTIAGO - CLUB NAUTICO BOQUERON"/>
    <s v="CARR 301 KM 5.4"/>
    <n v="81.7"/>
    <n v="96.7"/>
    <n v="84.7"/>
    <d v="2024-11-03T00:00:00"/>
    <m/>
    <m/>
    <n v="17.988700000000001"/>
    <n v="-67.169499999999999"/>
  </r>
  <r>
    <x v="7"/>
    <n v="674"/>
    <n v="6400674"/>
    <s v="CABO ROJO"/>
    <s v="TEXACO"/>
    <s v="TEXACO"/>
    <s v="PUMA"/>
    <m/>
    <s v="TT"/>
    <s v="CRO2"/>
    <s v="PEDRO PADILLA"/>
    <s v="CARR. #101 KM. 18.1"/>
    <n v="82.7"/>
    <n v="98.7"/>
    <n v="85.7"/>
    <d v="2024-11-03T00:00:00"/>
    <m/>
    <m/>
    <n v="18.027699999999999"/>
    <n v="-67.162800000000004"/>
  </r>
  <r>
    <x v="7"/>
    <n v="2094"/>
    <n v="3602094"/>
    <s v="CABO ROJO"/>
    <s v="TOTAL"/>
    <s v="TOTAL"/>
    <m/>
    <m/>
    <s v="TT"/>
    <s v="CRO1"/>
    <s v="AKI PETROLEUM LLC"/>
    <s v="CARR 100 KM 3.7"/>
    <n v="84.7"/>
    <n v="99.7"/>
    <n v="86.7"/>
    <d v="2024-11-03T00:00:00"/>
    <m/>
    <m/>
    <n v="18.1203"/>
    <n v="-67.1614"/>
  </r>
  <r>
    <x v="7"/>
    <n v="849"/>
    <n v="3606849"/>
    <s v="CABO ROJO"/>
    <s v="TOTAL"/>
    <s v="TOTAL"/>
    <m/>
    <m/>
    <s v="TT"/>
    <s v="CRO2"/>
    <s v="SELECTOS"/>
    <s v="CARR 102 KM 14.1"/>
    <n v="82.7"/>
    <n v="98.7"/>
    <n v="96.7"/>
    <d v="2024-11-03T00:00:00"/>
    <m/>
    <m/>
    <n v="18.115500000000001"/>
    <n v="-67.182299999999998"/>
  </r>
  <r>
    <x v="7"/>
    <n v="855"/>
    <n v="3606855"/>
    <s v="CABO ROJO"/>
    <s v="ECOMAXX"/>
    <s v="ECOMAXX"/>
    <m/>
    <m/>
    <s v="TT"/>
    <s v="CRO2"/>
    <s v="LAS ARENAS S/S"/>
    <s v="CARR 101 KM 16.7"/>
    <n v="96.7"/>
    <n v="110.7"/>
    <n v="104.7"/>
    <d v="2024-11-03T00:00:00"/>
    <m/>
    <m/>
    <n v="18.0244"/>
    <n v="-67.150700000000001"/>
  </r>
  <r>
    <x v="7"/>
    <n v="848"/>
    <n v="3606848"/>
    <s v="CABO ROJO"/>
    <s v="IND"/>
    <s v="ULTRA TOP FUELS"/>
    <m/>
    <m/>
    <s v="TT"/>
    <s v="CRO2"/>
    <s v="TOP FUEL - GARITA GAS SS"/>
    <s v="CARR 102 KM 17 / CAMINO LA GARITA"/>
    <n v="78.7"/>
    <n v="92.7"/>
    <m/>
    <d v="2024-11-03T00:00:00"/>
    <m/>
    <m/>
    <n v="18.094000000000001"/>
    <n v="-67.172899999999998"/>
  </r>
  <r>
    <x v="7"/>
    <n v="1016"/>
    <n v="3601016"/>
    <s v="CABO ROJO"/>
    <s v="GULF"/>
    <s v="GULF"/>
    <m/>
    <m/>
    <s v="TT"/>
    <s v="CRO1"/>
    <s v="EXPRESO S/S"/>
    <s v="CARR 100 KM 5.2 / SIN NOMBRE"/>
    <n v="79.7"/>
    <n v="92.7"/>
    <m/>
    <d v="2024-11-03T00:00:00"/>
    <m/>
    <m/>
    <n v="18.104800000000001"/>
    <n v="-67.159000000000006"/>
  </r>
  <r>
    <x v="7"/>
    <n v="845"/>
    <n v="3606845"/>
    <s v="CABO ROJO"/>
    <s v="GULF"/>
    <s v="GULF"/>
    <m/>
    <m/>
    <s v="TT"/>
    <s v="CRO2"/>
    <s v="MONTE GRANDE"/>
    <s v="CARR 102 KM_, CALLE MENA"/>
    <n v="80.7"/>
    <n v="92.7"/>
    <m/>
    <d v="2024-11-03T00:00:00"/>
    <m/>
    <m/>
    <n v="18.0871"/>
    <n v="-67.112799999999993"/>
  </r>
  <r>
    <x v="7"/>
    <n v="960"/>
    <n v="3400960"/>
    <s v="CABO ROJO"/>
    <s v="IND"/>
    <s v="ULTRA TOP FUELS"/>
    <m/>
    <m/>
    <s v="TT"/>
    <s v="CRO1"/>
    <s v="ULTRA TOP FUELS (ANTES PUMA /RG SERVICE CORP.)"/>
    <s v="CALLE SALVADOR BRAU #65 / PR-312"/>
    <n v="78.7"/>
    <n v="93.7"/>
    <m/>
    <d v="2024-11-03T00:00:00"/>
    <m/>
    <m/>
    <n v="18.0854"/>
    <n v="-67.146799999999999"/>
  </r>
  <r>
    <x v="7"/>
    <n v="959"/>
    <n v="3400959"/>
    <s v="CABO ROJO"/>
    <s v="IND"/>
    <s v="ULTRA TOP FUELS"/>
    <m/>
    <m/>
    <s v="TT"/>
    <s v="CRO1"/>
    <s v="RG SERVICE CORP."/>
    <s v="CALLE #86 CARBONELL "/>
    <n v="79.7"/>
    <n v="94.7"/>
    <m/>
    <d v="2024-11-03T00:00:00"/>
    <m/>
    <m/>
    <n v="18.0885"/>
    <n v="-67.149799999999999"/>
  </r>
  <r>
    <x v="7"/>
    <n v="909"/>
    <n v="6400909"/>
    <s v="CABO ROJO"/>
    <s v="PUMA"/>
    <s v="PUMA"/>
    <m/>
    <m/>
    <s v="TT"/>
    <s v="CRO2"/>
    <s v="STOP &amp; SHOP SS CORP."/>
    <s v="CARR. 103 KM 9.1 SECTOR LLANOS TUNAS"/>
    <n v="80.7"/>
    <n v="98.7"/>
    <m/>
    <d v="2024-11-03T00:00:00"/>
    <m/>
    <m/>
    <n v="18.066099999999999"/>
    <n v="-67.152500000000003"/>
  </r>
  <r>
    <x v="7"/>
    <n v="696"/>
    <n v="6400696"/>
    <s v="CABO ROJO"/>
    <s v="TEXACO"/>
    <s v="TEXACO"/>
    <s v="PUMA"/>
    <m/>
    <s v="TT"/>
    <s v="CRO2"/>
    <s v="STOP &amp; SHOP SS CORP."/>
    <s v="CARR. 100 KM. 6.4"/>
    <n v="82.7"/>
    <n v="99.7"/>
    <m/>
    <d v="2024-11-03T00:00:00"/>
    <m/>
    <m/>
    <n v="18.097200000000001"/>
    <n v="-67.1571"/>
  </r>
  <r>
    <x v="7"/>
    <n v="857"/>
    <n v="3606857"/>
    <s v="CABO ROJO"/>
    <s v="ECOMAXX"/>
    <s v="ECOMAXX"/>
    <m/>
    <m/>
    <s v="TT"/>
    <s v="CRO2"/>
    <s v="RM CAMILA /POWER FUELS"/>
    <s v="CARR 103 KM 12.1"/>
    <n v="83.7"/>
    <n v="99.7"/>
    <m/>
    <d v="2024-11-03T00:00:00"/>
    <m/>
    <m/>
    <n v="18.041499999999999"/>
    <n v="-67.144000000000005"/>
  </r>
  <r>
    <x v="7"/>
    <n v="646"/>
    <n v="6400646"/>
    <s v="CABO ROJO"/>
    <s v="PUMA"/>
    <s v="PUMA"/>
    <m/>
    <m/>
    <s v="TT"/>
    <s v="CRO1"/>
    <s v="WALDEMAR RAMOS RIOS"/>
    <s v="CARR. #103 Y #102"/>
    <n v="83.7"/>
    <n v="99.7"/>
    <m/>
    <d v="2024-11-03T00:00:00"/>
    <m/>
    <m/>
    <n v="18.0885"/>
    <n v="-67.137900000000002"/>
  </r>
  <r>
    <x v="7"/>
    <n v="846"/>
    <n v="3606846"/>
    <s v="CABO ROJO"/>
    <s v="IND"/>
    <s v="IND"/>
    <m/>
    <m/>
    <s v="TT"/>
    <s v="CRO2"/>
    <s v="DOMS GAS"/>
    <s v="CARR 301 KM 7.4 / SIN NOMBRE"/>
    <m/>
    <m/>
    <m/>
    <d v="2024-11-03T00:00:00"/>
    <s v="X"/>
    <m/>
    <n v="17.981999999999999"/>
    <n v="-67.1845"/>
  </r>
  <r>
    <x v="7"/>
    <n v="856"/>
    <n v="3606856"/>
    <s v="CABO ROJO"/>
    <s v="IND"/>
    <s v="IND"/>
    <m/>
    <m/>
    <s v="TT"/>
    <s v="CRO2"/>
    <s v="DOGGIE GAS"/>
    <s v="CALLE JOSE DE DIEGO (FRENTE AL NAUTICO DE BOQUERON)"/>
    <m/>
    <m/>
    <m/>
    <d v="2024-11-03T00:00:00"/>
    <s v="X"/>
    <m/>
    <n v="18.026800000000001"/>
    <n v="-67.174899999999994"/>
  </r>
  <r>
    <x v="7"/>
    <n v="2003"/>
    <n v="3602003"/>
    <s v="CABO ROJO"/>
    <s v="TOTAL"/>
    <s v="TOTAL"/>
    <m/>
    <m/>
    <s v="TT"/>
    <s v="CRO1"/>
    <s v="CARLOS FERRER"/>
    <s v="CARR 311 KM 3.2 / S/ CARR 100"/>
    <m/>
    <m/>
    <m/>
    <d v="2024-11-03T00:00:00"/>
    <s v="X"/>
    <s v="BAJO REMODELACION"/>
    <n v="18.112200000000001"/>
    <n v="-67.161500000000004"/>
  </r>
  <r>
    <x v="2"/>
    <n v="269"/>
    <n v="3400269"/>
    <s v="CAGUAS"/>
    <s v="IND"/>
    <s v="VP RACING FUELS"/>
    <s v="ANYTIME"/>
    <m/>
    <s v="CJ"/>
    <s v="CAG4"/>
    <s v="REY DEL VALLE PEREZ/ANTES PUMA"/>
    <s v="CARR #1, KM 29.2, BO. RIO CANAS"/>
    <n v="76.7"/>
    <n v="91.7"/>
    <n v="76.7"/>
    <d v="2024-11-03T00:00:00"/>
    <m/>
    <m/>
    <n v="18.288699999999999"/>
    <n v="-66.044799999999995"/>
  </r>
  <r>
    <x v="2"/>
    <n v="6011"/>
    <n v="3606011"/>
    <s v="CAGUAS"/>
    <s v="GULF"/>
    <s v="GULF"/>
    <m/>
    <m/>
    <s v="FR"/>
    <s v="CAG4"/>
    <s v="PR 175, KM. 4.6, BO CARRAIZO"/>
    <s v="PR 175, KM. 4.6, BO CARRAIZO"/>
    <n v="78.7"/>
    <n v="93.7"/>
    <n v="78.7"/>
    <d v="2024-11-03T00:00:00"/>
    <m/>
    <m/>
    <n v="18.3169"/>
    <n v="-66.028400000000005"/>
  </r>
  <r>
    <x v="2"/>
    <n v="1158"/>
    <n v="3601158"/>
    <s v="CAGUAS"/>
    <s v="GULF"/>
    <s v="GULF"/>
    <m/>
    <m/>
    <s v="FR"/>
    <s v="CAG1"/>
    <s v="BEST PETROLEUM"/>
    <s v="PR 1, KM. 27.5 (BEST)"/>
    <n v="77.7"/>
    <n v="94.7"/>
    <n v="78.7"/>
    <d v="2024-11-03T00:00:00"/>
    <m/>
    <m/>
    <n v="18.2973"/>
    <n v="-66.056899999999999"/>
  </r>
  <r>
    <x v="2"/>
    <n v="1300"/>
    <n v="3601300"/>
    <s v="CAGUAS"/>
    <s v="GULF"/>
    <s v="GULF"/>
    <m/>
    <m/>
    <s v="FR"/>
    <s v="CAG1"/>
    <s v="NEW BUILD"/>
    <s v="PR 1"/>
    <n v="77.7"/>
    <n v="93.7"/>
    <n v="80.7"/>
    <d v="2024-11-03T00:00:00"/>
    <m/>
    <m/>
    <n v="18.3049"/>
    <n v="-66.071100000000001"/>
  </r>
  <r>
    <x v="2"/>
    <n v="3039"/>
    <n v="3603039"/>
    <s v="CAGUAS"/>
    <s v="MOBIL"/>
    <s v="MOBIL"/>
    <s v="SHELL"/>
    <d v="2022-10-01T00:00:00"/>
    <s v="JF"/>
    <s v="CAG7"/>
    <s v="PLINIO ALFARO"/>
    <s v="CALLE GAUTIER BENÍTEZ"/>
    <n v="79.7"/>
    <n v="94.7"/>
    <n v="80.7"/>
    <d v="2024-11-03T00:00:00"/>
    <m/>
    <m/>
    <n v="18.224900000000002"/>
    <n v="-66.038200000000003"/>
  </r>
  <r>
    <x v="2"/>
    <n v="379"/>
    <n v="6400379"/>
    <s v="CAGUAS"/>
    <s v="TEXACO"/>
    <s v="TEXACO"/>
    <s v="PUMA"/>
    <m/>
    <s v="CJ"/>
    <s v="CAG1"/>
    <s v="JAIME SAMHAN"/>
    <s v="CARR. #1, KM. 27.1, BO. RIO CAÑAS"/>
    <n v="77.7"/>
    <n v="90.7"/>
    <n v="81.7"/>
    <d v="2024-11-03T00:00:00"/>
    <m/>
    <m/>
    <n v="18.301500000000001"/>
    <n v="-66.062399999999997"/>
  </r>
  <r>
    <x v="2"/>
    <n v="302"/>
    <n v="6400302"/>
    <s v="CAGUAS"/>
    <s v="TEXACO"/>
    <s v="TEXACO"/>
    <s v="PUMA"/>
    <d v="2019-11-01T00:00:00"/>
    <s v="CJ"/>
    <s v="CAG2"/>
    <s v="ALVERIO - LA ESTRELLA SERVICE STATION INC."/>
    <s v="CARR. # 189 KM. 1.7, CAGUAS, PR"/>
    <n v="77.7"/>
    <n v="93.7"/>
    <n v="81.7"/>
    <d v="2024-11-03T00:00:00"/>
    <m/>
    <m/>
    <n v="18.238900000000001"/>
    <n v="-66.020399999999995"/>
  </r>
  <r>
    <x v="2"/>
    <n v="6012"/>
    <n v="3606012"/>
    <s v="CAGUAS"/>
    <s v="GULF"/>
    <s v="GULF"/>
    <m/>
    <m/>
    <m/>
    <m/>
    <s v="RED POINT"/>
    <s v="PR 1, KM 40.7, BARRIO TURABO"/>
    <n v="80.7"/>
    <n v="96.7"/>
    <n v="81.7"/>
    <d v="2024-11-03T00:00:00"/>
    <m/>
    <m/>
    <n v="18.188800000000001"/>
    <n v="-66.057699999999997"/>
  </r>
  <r>
    <x v="2"/>
    <n v="391"/>
    <n v="6400391"/>
    <s v="CAGUAS"/>
    <s v="SHELL"/>
    <s v="SHELL"/>
    <s v="TEXACO"/>
    <d v="2024-03-01T00:00:00"/>
    <s v="CJ"/>
    <s v="CAG1"/>
    <s v="GASOLINERA RIO CANAS CORP."/>
    <s v="CARR. # 1 KM 27.2, BO RIO CAÑAS"/>
    <n v="78.7"/>
    <n v="94.7"/>
    <n v="82.7"/>
    <d v="2024-11-03T00:00:00"/>
    <m/>
    <s v="CONVERSION DE TEXACO A SHELL (3.24.2024)"/>
    <n v="18.298500000000001"/>
    <n v="-66.059799999999996"/>
  </r>
  <r>
    <x v="2"/>
    <n v="396"/>
    <n v="6400396"/>
    <s v="CAGUAS"/>
    <s v="PUMA"/>
    <s v="PUMA"/>
    <m/>
    <m/>
    <s v="CJ"/>
    <s v="CAG6"/>
    <s v="CERTENEJAS SERVICE STATION INC."/>
    <s v="CARR. # 172 KM 5.0, BO CAÑABONCITO"/>
    <n v="79.7"/>
    <n v="95.7"/>
    <n v="82.7"/>
    <d v="2024-11-03T00:00:00"/>
    <m/>
    <m/>
    <n v="18.2087"/>
    <n v="-66.102999999999994"/>
  </r>
  <r>
    <x v="2"/>
    <n v="979"/>
    <n v="6400979"/>
    <s v="CAGUAS"/>
    <s v="TEXACO"/>
    <s v="TEXACO"/>
    <s v="PUMA"/>
    <d v="2020-03-01T00:00:00"/>
    <s v="CJ"/>
    <s v="CAG6"/>
    <s v="CERTENEJAS SERVICE STATION INC. (NEW ENERGY)"/>
    <s v="BO. CERRO GORDO, CARR 916 KM 0.4"/>
    <n v="79.7"/>
    <n v="95.7"/>
    <n v="82.7"/>
    <d v="2024-11-03T00:00:00"/>
    <m/>
    <m/>
    <n v="18.2117"/>
    <n v="-66.059600000000003"/>
  </r>
  <r>
    <x v="2"/>
    <n v="5098"/>
    <n v="3605098"/>
    <s v="CAGUAS"/>
    <s v="ECOMAXX"/>
    <s v="ECOMAXX"/>
    <m/>
    <m/>
    <s v="JF"/>
    <s v="CAG6"/>
    <s v="ECOMAXX (COTTO)"/>
    <s v="PR 172, ESQ 785"/>
    <n v="79.7"/>
    <n v="95.7"/>
    <n v="82.7"/>
    <d v="2024-11-03T00:00:00"/>
    <m/>
    <m/>
    <n v="18.2088"/>
    <n v="-66.100700000000003"/>
  </r>
  <r>
    <x v="2"/>
    <n v="17"/>
    <n v="6400017"/>
    <s v="CAGUAS"/>
    <s v="PUMA"/>
    <s v="PUMA"/>
    <m/>
    <m/>
    <s v="CJ"/>
    <s v="CAG5"/>
    <s v="BERWIN FUEL CORP"/>
    <s v="CARR. 1 KM. 34.8 URB. INDUSTRIAL CARTAGENA "/>
    <n v="78.7"/>
    <n v="96.7"/>
    <n v="82.7"/>
    <d v="2024-11-03T00:00:00"/>
    <m/>
    <m/>
    <n v="18.244399999999999"/>
    <n v="-66.035899999999998"/>
  </r>
  <r>
    <x v="2"/>
    <n v="1035"/>
    <n v="3601035"/>
    <s v="CAGUAS"/>
    <s v="IND"/>
    <s v="SUNOCO"/>
    <s v="ECOMAXX"/>
    <d v="2023-06-01T00:00:00"/>
    <s v="JF"/>
    <s v="CAG5"/>
    <s v="NP S/S ANTES ECOMAXX, ANTES GULF)"/>
    <s v="PR 1, KM. 33.0"/>
    <n v="80.7"/>
    <n v="96.7"/>
    <n v="83.7"/>
    <d v="2024-11-03T00:00:00"/>
    <m/>
    <s v="ECOMAXX&gt;SUNOCO (JUN-2023)"/>
    <n v="18.2545"/>
    <n v="-66.036100000000005"/>
  </r>
  <r>
    <x v="2"/>
    <n v="2043"/>
    <n v="3602043"/>
    <s v="CAGUAS"/>
    <s v="TOTAL"/>
    <s v="TOTAL"/>
    <m/>
    <m/>
    <s v="FR"/>
    <s v="CAG4"/>
    <s v="GUASABARA (HÉCTOR GIERBOLINI )"/>
    <s v="CARR 1 KM 30.8  / CARR 796"/>
    <n v="82.7"/>
    <n v="99.7"/>
    <n v="83.7"/>
    <d v="2024-11-03T00:00:00"/>
    <m/>
    <m/>
    <n v="18.273599999999998"/>
    <n v="-66.040899999999993"/>
  </r>
  <r>
    <x v="2"/>
    <n v="2047"/>
    <n v="3602047"/>
    <s v="CAGUAS"/>
    <s v="TOTAL"/>
    <s v="TOTAL"/>
    <m/>
    <m/>
    <s v="JF"/>
    <s v="CAG2"/>
    <s v="PEDRO ARAMBURU"/>
    <s v="PR 189, KM. 2.6"/>
    <n v="84.7"/>
    <n v="99.7"/>
    <n v="83.7"/>
    <d v="2024-11-03T00:00:00"/>
    <m/>
    <m/>
    <n v="18.2395"/>
    <n v="-66.012500000000003"/>
  </r>
  <r>
    <x v="2"/>
    <n v="497"/>
    <n v="6400497"/>
    <s v="CAGUAS"/>
    <s v="TEXACO"/>
    <s v="TEXACO"/>
    <s v="PUMA"/>
    <d v="2021-03-01T00:00:00"/>
    <s v="CJ"/>
    <s v="CAG8"/>
    <s v="COSS SERVICE STATION INC."/>
    <s v="BO TOMAS DE CASTRO #2 CARR 183 KM 4.6 "/>
    <n v="80.7"/>
    <n v="95.7"/>
    <n v="84.7"/>
    <d v="2024-11-03T00:00:00"/>
    <m/>
    <m/>
    <n v="18.211200000000002"/>
    <n v="-66.001999999999995"/>
  </r>
  <r>
    <x v="2"/>
    <n v="147"/>
    <n v="6400147"/>
    <s v="CAGUAS"/>
    <s v="PUMA"/>
    <s v="PUMA"/>
    <m/>
    <m/>
    <s v="CJ"/>
    <s v="CAG10"/>
    <s v="J.C. POWER OIL, INC."/>
    <s v="CARR 156 KM 57.7 BO CANABON"/>
    <n v="80.7"/>
    <n v="96.7"/>
    <n v="84.7"/>
    <d v="2024-11-03T00:00:00"/>
    <m/>
    <m/>
    <n v="18.2394"/>
    <n v="-66.059399999999997"/>
  </r>
  <r>
    <x v="2"/>
    <n v="2042"/>
    <n v="3602042"/>
    <s v="CAGUAS"/>
    <s v="TOTAL"/>
    <s v="TOTAL"/>
    <m/>
    <m/>
    <s v="FR"/>
    <s v="CAG4"/>
    <s v="RIO CAÑAS"/>
    <s v="CARR 1 KM 29.0 / CARR 798"/>
    <n v="79.7"/>
    <n v="98.7"/>
    <n v="84.7"/>
    <d v="2024-11-03T00:00:00"/>
    <m/>
    <m/>
    <n v="18.291599999999999"/>
    <n v="-66.048100000000005"/>
  </r>
  <r>
    <x v="2"/>
    <n v="6787"/>
    <n v="3606787"/>
    <s v="CAGUAS"/>
    <s v="MOBIL"/>
    <s v="MOBIL"/>
    <s v="SHELL"/>
    <d v="2022-11-01T00:00:00"/>
    <s v="JF"/>
    <s v="CAG8"/>
    <s v="PR 183, TOMAS DE CASTRO  (DETRAS OSCAR C&amp;C)"/>
    <s v="PR 183, TOMAS DE CASTRO  (DETRAS OSCAR C&amp;C)"/>
    <n v="82.7"/>
    <n v="96.7"/>
    <n v="85.7"/>
    <d v="2024-11-03T00:00:00"/>
    <m/>
    <m/>
    <n v="18.223400000000002"/>
    <n v="-66.024000000000001"/>
  </r>
  <r>
    <x v="2"/>
    <n v="38"/>
    <n v="6400038"/>
    <s v="CAGUAS"/>
    <s v="TEXACO"/>
    <s v="TEXACO"/>
    <s v="PUMA"/>
    <d v="2021-04-01T00:00:00"/>
    <s v="CJ"/>
    <s v="CAG8"/>
    <s v="HMF SERVICE STATTION INC"/>
    <s v="CALLE GEORGETTI"/>
    <n v="80.7"/>
    <n v="97.7"/>
    <n v="85.7"/>
    <d v="2024-11-03T00:00:00"/>
    <m/>
    <m/>
    <n v="18.227900000000002"/>
    <n v="-66.029799999999994"/>
  </r>
  <r>
    <x v="2"/>
    <n v="2044"/>
    <n v="3602044"/>
    <s v="CAGUAS"/>
    <s v="TOTAL"/>
    <s v="TOTAL"/>
    <m/>
    <m/>
    <s v="JF"/>
    <s v="CAG5"/>
    <s v="LAMOUR"/>
    <s v="PR 1 KM 33.9  ESQ. CARR 189 (ESTATUA LA INDIA)"/>
    <n v="80.7"/>
    <n v="96.7"/>
    <n v="87.7"/>
    <d v="2024-11-03T00:00:00"/>
    <m/>
    <m/>
    <n v="18.2392"/>
    <n v="-66.0351"/>
  </r>
  <r>
    <x v="2"/>
    <n v="2126"/>
    <n v="3602126"/>
    <s v="CAGUAS"/>
    <s v="TOTAL"/>
    <s v="TOTAL"/>
    <m/>
    <m/>
    <s v="JF"/>
    <s v="CAG10"/>
    <s v="LAURA R. AYOROA"/>
    <s v="PR 156, SALIDA AGUAS BUENAS"/>
    <n v="81.7"/>
    <n v="98.7"/>
    <n v="87.7"/>
    <d v="2024-11-03T00:00:00"/>
    <m/>
    <m/>
    <n v="18.232800000000001"/>
    <n v="-66.049400000000006"/>
  </r>
  <r>
    <x v="2"/>
    <n v="11"/>
    <n v="6400011"/>
    <s v="CAGUAS"/>
    <s v="PUMA"/>
    <s v="PUMA"/>
    <m/>
    <m/>
    <s v="CJ"/>
    <s v="CAG5"/>
    <s v="DCFM GAS LLC."/>
    <s v="CALLE BETANCES #90 ESQ AVE MERCADO "/>
    <n v="80.7"/>
    <n v="98.7"/>
    <n v="88.7"/>
    <d v="2024-11-03T00:00:00"/>
    <m/>
    <m/>
    <n v="18.2346"/>
    <n v="-66.038600000000002"/>
  </r>
  <r>
    <x v="2"/>
    <n v="3076"/>
    <n v="3603076"/>
    <s v="CAGUAS"/>
    <s v="MOBIL"/>
    <s v="MOBIL"/>
    <s v="SHELL"/>
    <d v="2022-09-01T00:00:00"/>
    <s v="JF"/>
    <s v="CAG5"/>
    <s v="VILLA BLANCA S/S"/>
    <s v="PR 1"/>
    <n v="81.7"/>
    <n v="99.7"/>
    <n v="89.7"/>
    <d v="2024-11-03T00:00:00"/>
    <m/>
    <m/>
    <n v="18.249199999999998"/>
    <n v="-66.035600000000002"/>
  </r>
  <r>
    <x v="2"/>
    <n v="383"/>
    <n v="6400383"/>
    <s v="CAGUAS"/>
    <s v="PUMA"/>
    <s v="PUMA"/>
    <m/>
    <m/>
    <s v="CJ"/>
    <s v="CAG4"/>
    <s v="KALA CORP."/>
    <s v="CARR 1725 KM 2.2 BO. SAN ANTONIO "/>
    <n v="82.7"/>
    <n v="99.7"/>
    <n v="89.7"/>
    <d v="2024-11-03T00:00:00"/>
    <m/>
    <m/>
    <n v="18.303699999999999"/>
    <n v="-66.037000000000006"/>
  </r>
  <r>
    <x v="2"/>
    <n v="3041"/>
    <n v="3603041"/>
    <s v="CAGUAS"/>
    <s v="MOBIL"/>
    <s v="MOBIL"/>
    <s v="SHELL"/>
    <d v="2022-09-01T00:00:00"/>
    <s v="JF"/>
    <s v="CAG6"/>
    <s v="CARLOS PEIRATS"/>
    <s v="PR 172, KM. 0.1 (SALIDA EXPRESO)"/>
    <n v="79.7"/>
    <n v="95.7"/>
    <s v=" "/>
    <d v="2024-11-03T00:00:00"/>
    <m/>
    <m/>
    <n v="18.215699999999998"/>
    <n v="-66.049099999999996"/>
  </r>
  <r>
    <x v="2"/>
    <n v="2045"/>
    <n v="3602045"/>
    <s v="CAGUAS"/>
    <s v="IND"/>
    <s v="VP RACING FUELS"/>
    <s v="ANYTIME"/>
    <m/>
    <m/>
    <m/>
    <s v="ANTONIO DEL VALLE"/>
    <s v="PR 189, ESQ. 763"/>
    <n v="75.7"/>
    <n v="91.7"/>
    <m/>
    <d v="2024-11-03T00:00:00"/>
    <m/>
    <m/>
    <n v="18.2364"/>
    <n v="-66.025800000000004"/>
  </r>
  <r>
    <x v="2"/>
    <n v="935"/>
    <n v="3400935"/>
    <s v="CAGUAS"/>
    <s v="GULF"/>
    <s v="GULF"/>
    <m/>
    <m/>
    <s v="CJ"/>
    <s v="CAG2"/>
    <s v="ODEH PETROLEUM, INC. (ANTES PUMA)"/>
    <s v="CARR. 189, ESQ. CALLE ACOSTA KM 0.6 BO. BAIROA"/>
    <n v="76.7"/>
    <n v="92.7"/>
    <m/>
    <d v="2024-11-03T00:00:00"/>
    <m/>
    <m/>
    <n v="18.237500000000001"/>
    <n v="-66.031899999999993"/>
  </r>
  <r>
    <x v="2"/>
    <n v="5013"/>
    <n v="3605013"/>
    <s v="CAGUAS"/>
    <s v="GULF"/>
    <s v="GULF"/>
    <m/>
    <m/>
    <s v="JF"/>
    <s v="CAG8"/>
    <s v="ISMAEL BORGES"/>
    <s v="CALLE GEORGETTI # 46"/>
    <n v="76.7"/>
    <n v="93.7"/>
    <m/>
    <d v="2024-11-03T00:00:00"/>
    <m/>
    <m/>
    <n v="18.229500000000002"/>
    <n v="-66.031800000000004"/>
  </r>
  <r>
    <x v="2"/>
    <n v="1033"/>
    <n v="3601033"/>
    <s v="CAGUAS"/>
    <s v="SHELL"/>
    <s v="SHELL"/>
    <s v="TORAL"/>
    <d v="2023-01-01T00:00:00"/>
    <s v="JF"/>
    <s v="CAG2"/>
    <s v="LA TRAVIATA (ANTES TORAL)"/>
    <s v="CALLE BALDORIOTY FINAL"/>
    <n v="77.7"/>
    <n v="93.7"/>
    <m/>
    <d v="2024-11-03T00:00:00"/>
    <m/>
    <m/>
    <n v="18.237300000000001"/>
    <n v="-66.034199999999998"/>
  </r>
  <r>
    <x v="2"/>
    <n v="229"/>
    <n v="6400229"/>
    <s v="CAGUAS"/>
    <s v="PUMA"/>
    <s v="PUMA"/>
    <m/>
    <m/>
    <s v="CJ"/>
    <s v="CAG2"/>
    <s v="ALVERIO SERVICE STA. INC BOLERA"/>
    <s v="CARR. # 189 KM. 2.0 "/>
    <n v="77.7"/>
    <n v="93.7"/>
    <m/>
    <d v="2024-11-03T00:00:00"/>
    <m/>
    <m/>
    <n v="18.239799999999999"/>
    <n v="-66.017499999999998"/>
  </r>
  <r>
    <x v="2"/>
    <n v="427"/>
    <n v="6400427"/>
    <s v="CAGUAS"/>
    <s v="TEXACO"/>
    <s v="TEXACO"/>
    <s v="PUMA"/>
    <d v="2020-11-01T00:00:00"/>
    <s v="CJ"/>
    <s v="CAG7"/>
    <s v="VP PETROLEUM, INC."/>
    <s v="ESCUELA CARR 1 &amp; 787"/>
    <n v="77.7"/>
    <n v="93.7"/>
    <m/>
    <d v="2024-11-03T00:00:00"/>
    <m/>
    <m/>
    <n v="18.2193"/>
    <n v="-66.041700000000006"/>
  </r>
  <r>
    <x v="2"/>
    <n v="5014"/>
    <n v="3605014"/>
    <s v="CAGUAS"/>
    <s v="SHELL"/>
    <s v="SHELL"/>
    <m/>
    <m/>
    <s v="JF"/>
    <s v="CAG2"/>
    <s v="TORAL"/>
    <s v="PR 189, KM. 2.3"/>
    <n v="77.7"/>
    <n v="93.7"/>
    <m/>
    <d v="2024-11-03T00:00:00"/>
    <m/>
    <m/>
    <n v="18.240400000000001"/>
    <n v="-66.016000000000005"/>
  </r>
  <r>
    <x v="2"/>
    <n v="2168"/>
    <n v="3602168"/>
    <s v="CAGUAS"/>
    <s v="TOTAL"/>
    <s v="TOTAL"/>
    <m/>
    <m/>
    <m/>
    <m/>
    <s v="LEL CORP"/>
    <s v="PR 1, KM 37.5"/>
    <n v="79.7"/>
    <n v="94.7"/>
    <m/>
    <d v="2024-11-03T00:00:00"/>
    <m/>
    <m/>
    <n v="18.220800000000001"/>
    <n v="-66.040499999999994"/>
  </r>
  <r>
    <x v="2"/>
    <n v="3040"/>
    <n v="3603040"/>
    <s v="CAGUAS"/>
    <s v="MOBIL"/>
    <s v="MOBIL"/>
    <s v="SHELL"/>
    <d v="2022-10-01T00:00:00"/>
    <s v="JF"/>
    <s v="CAG3"/>
    <s v="CFR DEV."/>
    <s v="PEAJE CAGUAS SUR"/>
    <n v="78.7"/>
    <n v="95.7"/>
    <m/>
    <d v="2024-11-03T00:00:00"/>
    <m/>
    <m/>
    <n v="18.202200000000001"/>
    <n v="-66.051900000000003"/>
  </r>
  <r>
    <x v="2"/>
    <n v="155"/>
    <n v="6400155"/>
    <s v="CAGUAS"/>
    <s v="PUMA"/>
    <s v="PUMA"/>
    <m/>
    <m/>
    <s v="CJ"/>
    <s v="CAG5"/>
    <s v="CERTENEJAS SERVICE STATION INC."/>
    <s v="AVE. GARRIDO, ESQ. AQUA MARINA URBANIZACION VILLA BLANCA"/>
    <n v="79.7"/>
    <n v="95.7"/>
    <m/>
    <d v="2024-11-03T00:00:00"/>
    <m/>
    <m/>
    <n v="18.2437"/>
    <n v="-66.0351"/>
  </r>
  <r>
    <x v="2"/>
    <n v="2051"/>
    <n v="3602051"/>
    <s v="CAGUAS"/>
    <s v="TOTAL"/>
    <s v="TOTAL"/>
    <m/>
    <m/>
    <s v="JF"/>
    <s v="CAG6"/>
    <s v="IBRAHIM ODEH"/>
    <s v="PR 172, KM. 0.5"/>
    <n v="79.7"/>
    <n v="95.7"/>
    <m/>
    <d v="2024-11-03T00:00:00"/>
    <m/>
    <m/>
    <n v="18.212"/>
    <n v="-66.057299999999998"/>
  </r>
  <r>
    <x v="2"/>
    <n v="1159"/>
    <n v="3601159"/>
    <s v="CAGUAS"/>
    <s v="GULF"/>
    <s v="GULF"/>
    <m/>
    <m/>
    <s v="JF"/>
    <s v="CAG5"/>
    <s v="JUANO S/S"/>
    <s v="PR 1, KM. 33.4"/>
    <n v="79.7"/>
    <n v="95.7"/>
    <m/>
    <d v="2024-11-03T00:00:00"/>
    <m/>
    <m/>
    <n v="18.245699999999999"/>
    <n v="-66.035899999999998"/>
  </r>
  <r>
    <x v="2"/>
    <n v="2048"/>
    <n v="3602048"/>
    <s v="CAGUAS"/>
    <s v="TOTAL"/>
    <s v="TOTAL"/>
    <m/>
    <m/>
    <m/>
    <m/>
    <s v="JULIO MUNOZ"/>
    <s v="AVE CORDERO, SANTA ANA"/>
    <n v="80.7"/>
    <n v="95.7"/>
    <m/>
    <d v="2024-11-03T00:00:00"/>
    <m/>
    <m/>
    <n v="18.2441"/>
    <n v="-66.021500000000003"/>
  </r>
  <r>
    <x v="2"/>
    <n v="3038"/>
    <n v="3603038"/>
    <s v="CAGUAS"/>
    <s v="MOBIL"/>
    <s v="MOBIL"/>
    <s v="SHELL"/>
    <d v="2022-11-01T00:00:00"/>
    <s v="JF"/>
    <s v="CAG10"/>
    <s v="RICARDO VÉLEZ"/>
    <s v="CALLE BETANCE, SALIDA AGUAS BUENAS"/>
    <n v="79.7"/>
    <n v="96.7"/>
    <m/>
    <d v="2024-11-03T00:00:00"/>
    <m/>
    <m/>
    <n v="18.234300000000001"/>
    <n v="-66.038899999999998"/>
  </r>
  <r>
    <x v="2"/>
    <n v="2049"/>
    <n v="3602049"/>
    <s v="CAGUAS"/>
    <s v="TOTAL"/>
    <s v="TOTAL"/>
    <m/>
    <m/>
    <s v="JF"/>
    <s v="CAG10"/>
    <s v="TOTAL TERRALINDA / SALEH"/>
    <s v="CARR 156 KM 159.0 / CALLE BARCELONA - SALIDA AGUAS BUENAS"/>
    <n v="83.7"/>
    <n v="98.7"/>
    <m/>
    <d v="2024-11-03T00:00:00"/>
    <m/>
    <m/>
    <n v="18.234100000000002"/>
    <n v="-66.043599999999998"/>
  </r>
  <r>
    <x v="2"/>
    <n v="3037"/>
    <n v="3603037"/>
    <s v="CAGUAS"/>
    <s v="MOBIL"/>
    <s v="MOBIL"/>
    <s v="SHELL"/>
    <d v="2022-09-01T00:00:00"/>
    <s v="JF"/>
    <s v="CAG2"/>
    <s v="SALOMÓN SUBOH"/>
    <s v="PR 189"/>
    <n v="79.7"/>
    <n v="99.7"/>
    <m/>
    <d v="2024-11-03T00:00:00"/>
    <m/>
    <m/>
    <n v="18.237200000000001"/>
    <n v="-66.0321"/>
  </r>
  <r>
    <x v="2"/>
    <n v="2050"/>
    <n v="3602050"/>
    <s v="CAGUAS"/>
    <s v="TOTAL"/>
    <s v="TOTAL"/>
    <m/>
    <m/>
    <s v="JF"/>
    <s v="CAG7"/>
    <s v="MARAM - CARLOS CASILLA"/>
    <s v="CALLE GAUTIER BENÍTEZ 160 / OPP MERCURIO"/>
    <n v="82.7"/>
    <n v="100.7"/>
    <m/>
    <d v="2024-11-03T00:00:00"/>
    <m/>
    <m/>
    <n v="18.224900000000002"/>
    <n v="-66.038600000000002"/>
  </r>
  <r>
    <x v="2"/>
    <n v="241"/>
    <n v="6400241"/>
    <s v="CAGUAS"/>
    <s v="SHELL"/>
    <s v="SHELL"/>
    <s v="PUMA"/>
    <d v="2024-07-01T00:00:00"/>
    <s v="CJ"/>
    <s v="CAG7"/>
    <s v="GAUTIER BENITEZ TO-GO STORE"/>
    <s v="CALLE GAUTIER BENITEZ  # 153"/>
    <s v=""/>
    <s v=""/>
    <m/>
    <d v="2024-11-03T00:00:00"/>
    <s v="X"/>
    <s v="RE-ABRE OPS COMO SHELL, ANTES PUMA (JULIO.2024)"/>
    <n v="18.2257"/>
    <n v="-66.037800000000004"/>
  </r>
  <r>
    <x v="2"/>
    <n v="995"/>
    <n v="6400995"/>
    <s v="CAGUAS"/>
    <s v="PUMA"/>
    <s v="PUMA"/>
    <m/>
    <m/>
    <s v="CJ"/>
    <s v="CAG9"/>
    <s v="EMPRESAS GUILLERMO TORRES, INC"/>
    <s v="CARR #1 KM 48.3 INT CON 787, BO BEATRIZ AL LADO CEMENTERIO EL EDEN"/>
    <m/>
    <m/>
    <m/>
    <d v="2024-11-03T00:00:00"/>
    <s v="X"/>
    <m/>
    <n v="18.168399999999998"/>
    <n v="-66.096900000000005"/>
  </r>
  <r>
    <x v="2"/>
    <n v="796"/>
    <n v="3606796"/>
    <s v="CAGUAS"/>
    <s v="GULF"/>
    <s v="GULF"/>
    <m/>
    <m/>
    <s v="JF"/>
    <s v="CAG3"/>
    <s v="JOSE RODRIGUEZ VIP"/>
    <s v="CARR. #1 KM 40.8 (FRENTE AL PUMA 196)"/>
    <m/>
    <m/>
    <m/>
    <d v="2024-11-03T00:00:00"/>
    <s v="X"/>
    <m/>
    <m/>
    <m/>
  </r>
  <r>
    <x v="0"/>
    <n v="521"/>
    <n v="3600521"/>
    <s v="CAMUY"/>
    <s v="MOBIL"/>
    <s v="MOBIL"/>
    <s v="SHELL"/>
    <d v="2022-12-01T00:00:00"/>
    <s v="IR"/>
    <s v="CAM1"/>
    <s v="JOEL RIOLLANO"/>
    <s v="PR 2, KM. 92.6, BO. MEMBRILLO"/>
    <n v="81.7"/>
    <n v="98.7"/>
    <n v="86.7"/>
    <d v="2024-11-03T00:00:00"/>
    <m/>
    <m/>
    <n v="18.474212999999999"/>
    <n v="-66.86618"/>
  </r>
  <r>
    <x v="0"/>
    <n v="999"/>
    <n v="6400999"/>
    <s v="CAMUY"/>
    <s v="TEXACO"/>
    <s v="TEXACO"/>
    <s v="IND"/>
    <d v="2022-12-01T00:00:00"/>
    <s v="IR"/>
    <s v="CAM1"/>
    <s v="SONIC SPEEDWAY"/>
    <s v="PR 119, KM. 8.7, BO. PIEDRAS GORDAS"/>
    <n v="81.7"/>
    <n v="98.7"/>
    <n v="87.7"/>
    <d v="2024-11-03T00:00:00"/>
    <m/>
    <m/>
    <n v="18.413925219999999"/>
    <n v="-66.894418029999997"/>
  </r>
  <r>
    <x v="0"/>
    <n v="2052"/>
    <n v="3602052"/>
    <s v="CAMUY"/>
    <s v="TOTAL"/>
    <s v="TOTAL"/>
    <m/>
    <m/>
    <s v="IR"/>
    <s v="CAM1"/>
    <s v="YOUSEF MESLEH SHAYEB"/>
    <s v="PR 2, KM. 93.3, BO. YEGUADA (AL LADO COOPERATIVA)"/>
    <n v="79.7"/>
    <n v="96.7"/>
    <m/>
    <d v="2024-11-03T00:00:00"/>
    <m/>
    <m/>
    <n v="18.47251"/>
    <n v="-66.874572000000001"/>
  </r>
  <r>
    <x v="0"/>
    <n v="6779"/>
    <n v="3606779"/>
    <s v="CAMUY"/>
    <s v="IND"/>
    <s v="IND"/>
    <m/>
    <m/>
    <s v="IR"/>
    <s v="CAM1"/>
    <s v="FORMULA S/S"/>
    <s v="PR 2, KM. 91.0"/>
    <n v="82.7"/>
    <n v="99.7"/>
    <m/>
    <d v="2024-11-03T00:00:00"/>
    <m/>
    <m/>
    <m/>
    <m/>
  </r>
  <r>
    <x v="0"/>
    <n v="2053"/>
    <n v="3602053"/>
    <s v="CAMUY"/>
    <s v="TOTAL"/>
    <s v="TOTAL"/>
    <m/>
    <m/>
    <s v="IR"/>
    <s v="CAM1"/>
    <s v="MIS ABUELOS GAS STATION - FAUSTO SILVERIO"/>
    <s v="PR 2, KM. 96.3, BO. YEGUADA"/>
    <n v="81.7"/>
    <m/>
    <m/>
    <d v="2024-11-03T00:00:00"/>
    <m/>
    <m/>
    <n v="18.464865"/>
    <n v="-66.887546"/>
  </r>
  <r>
    <x v="0"/>
    <n v="520"/>
    <n v="6400520"/>
    <s v="CAMUY"/>
    <s v="PUMA"/>
    <s v="PUMA"/>
    <m/>
    <m/>
    <s v="JR"/>
    <s v="CAM2"/>
    <s v="BENITO HERNANDEZ RAMOS"/>
    <s v="CARR. # 453 KM. 5.7,/OPP/CARR # 455  CENTRAL SOLLER"/>
    <m/>
    <m/>
    <m/>
    <d v="2024-11-03T00:00:00"/>
    <s v="X"/>
    <m/>
    <n v="18.3674"/>
    <n v="-66.893699999999995"/>
  </r>
  <r>
    <x v="0"/>
    <n v="556"/>
    <n v="3400556"/>
    <s v="CAMUY"/>
    <s v="ECOMAXX"/>
    <s v="ECOMAXX"/>
    <s v="PUMA"/>
    <s v="N/A"/>
    <s v="JR"/>
    <s v="CAM1"/>
    <s v="M.M. SERVICE STATION / ANTES ECOMAXX"/>
    <s v="CARR. #119, KM. 5.7, BO. PUENTE DE CAMUY"/>
    <m/>
    <m/>
    <m/>
    <d v="2024-11-03T00:00:00"/>
    <s v="X"/>
    <m/>
    <n v="18.472000000000001"/>
    <n v="-66.8536"/>
  </r>
  <r>
    <x v="8"/>
    <n v="1055"/>
    <n v="3601055"/>
    <s v="CANOVANAS"/>
    <s v="IND"/>
    <s v="PHILLIPS 66"/>
    <s v="GULF"/>
    <m/>
    <s v="HM"/>
    <s v="CAR7"/>
    <s v="JORGE AGOSTO"/>
    <s v="PR 3, KM. 11.2 "/>
    <n v="78.7"/>
    <n v="96.7"/>
    <n v="75.7"/>
    <d v="2024-11-03T00:00:00"/>
    <m/>
    <m/>
    <n v="18.375299999999999"/>
    <n v="-65.902600000000007"/>
  </r>
  <r>
    <x v="8"/>
    <n v="6782"/>
    <n v="3606782"/>
    <s v="CANOVANAS"/>
    <s v="IND"/>
    <s v="VP RACING FUELS"/>
    <m/>
    <m/>
    <s v="HM"/>
    <s v="CAN3"/>
    <s v="MAX S/S"/>
    <s v="PR 185, K. 0.9"/>
    <n v="76.7"/>
    <n v="91.7"/>
    <n v="76.7"/>
    <d v="2024-11-03T00:00:00"/>
    <m/>
    <m/>
    <m/>
    <m/>
  </r>
  <r>
    <x v="8"/>
    <n v="1208"/>
    <n v="3601208"/>
    <s v="CANOVANAS"/>
    <s v="ECOMAXX"/>
    <s v="ECOMAXX"/>
    <s v="GULF"/>
    <d v="2022-06-01T00:00:00"/>
    <s v="HM"/>
    <s v="CAR10"/>
    <s v="JORGE SANCHEZ"/>
    <s v="PR 3/INT PR 874 (BORICUA TERRAZOS)"/>
    <n v="77.7"/>
    <n v="92.7"/>
    <n v="79.7"/>
    <d v="2024-11-03T00:00:00"/>
    <m/>
    <m/>
    <n v="18.377700000000001"/>
    <n v="-65.925299999999993"/>
  </r>
  <r>
    <x v="8"/>
    <n v="235"/>
    <n v="6400235"/>
    <s v="CANOVANAS"/>
    <s v="ECOMAXX"/>
    <s v="ECOMAXX"/>
    <s v="PUMA"/>
    <d v="2021-10-01T00:00:00"/>
    <s v="FR"/>
    <s v="CAN3"/>
    <s v="LUZ M. AGOSTO JIMENEZ"/>
    <s v="CARR. # 185 KM. 4.5 BO. CAMPO RICO"/>
    <n v="79.7"/>
    <n v="93.7"/>
    <n v="80.7"/>
    <d v="2024-11-03T00:00:00"/>
    <m/>
    <m/>
    <n v="18.343499999999999"/>
    <n v="-65.893900000000002"/>
  </r>
  <r>
    <x v="8"/>
    <n v="947"/>
    <n v="6400947"/>
    <s v="CANOVANAS"/>
    <s v="PUMA"/>
    <s v="PUMA"/>
    <m/>
    <m/>
    <s v="FR"/>
    <s v="CAN3"/>
    <s v="FUSTER SERVICE STATION"/>
    <s v="CARR #185 KM 3.1, BO HATO PUERCO"/>
    <n v="79.7"/>
    <n v="96.7"/>
    <n v="82.7"/>
    <d v="2024-11-03T00:00:00"/>
    <m/>
    <m/>
    <n v="18.352599999999999"/>
    <n v="-65.899900000000002"/>
  </r>
  <r>
    <x v="8"/>
    <n v="28"/>
    <n v="6400028"/>
    <s v="CANOVANAS"/>
    <s v="PUMA"/>
    <s v="PUMA"/>
    <m/>
    <m/>
    <s v="FR"/>
    <s v="CAN1"/>
    <s v="LEESAN INVESTMENT CORP"/>
    <s v="PR 3, KM. 19.8, SECTOR PEDREGALES"/>
    <n v="81.7"/>
    <n v="99.7"/>
    <n v="82.7"/>
    <d v="2024-11-03T00:00:00"/>
    <m/>
    <m/>
    <n v="18.3779"/>
    <n v="-65.869"/>
  </r>
  <r>
    <x v="8"/>
    <n v="339"/>
    <n v="6400339"/>
    <s v="CANOVANAS"/>
    <s v="PUMA"/>
    <s v="PUMA"/>
    <m/>
    <m/>
    <s v="FR"/>
    <s v="CAN1"/>
    <s v="RAKAN SERVICE CORP."/>
    <s v="URB VILLAS DE LOIZA, CARR 3 KM 19.9"/>
    <n v="80.7"/>
    <n v="96.7"/>
    <n v="83.7"/>
    <d v="2024-11-03T00:00:00"/>
    <m/>
    <m/>
    <n v="18.379000000000001"/>
    <n v="-65.875699999999995"/>
  </r>
  <r>
    <x v="8"/>
    <n v="359"/>
    <n v="6400359"/>
    <s v="CANOVANAS"/>
    <s v="TEXACO"/>
    <s v="TEXACO"/>
    <s v="PUMA"/>
    <m/>
    <s v="FR"/>
    <s v="CAN4"/>
    <s v="MADIEL CARRASQUILLO CASTRO"/>
    <s v="CARR. # 185 KM 12.0 BO CEDRO"/>
    <n v="79.7"/>
    <n v="95.7"/>
    <n v="86.7"/>
    <d v="2024-11-03T00:00:00"/>
    <m/>
    <m/>
    <n v="18.299099999999999"/>
    <n v="-65.914199999999994"/>
  </r>
  <r>
    <x v="8"/>
    <n v="2193"/>
    <n v="3602193"/>
    <s v="CANOVANAS"/>
    <s v="TOTAL"/>
    <s v="TOTAL"/>
    <m/>
    <m/>
    <s v="HM"/>
    <s v="CAN3"/>
    <s v="DIEGO CARRASQUILLO"/>
    <s v="PR 185, KM. 2.6"/>
    <n v="85.7"/>
    <n v="102.7"/>
    <n v="89.7"/>
    <d v="2024-11-03T00:00:00"/>
    <m/>
    <m/>
    <n v="18.3566"/>
    <n v="-65.900599999999997"/>
  </r>
  <r>
    <x v="8"/>
    <n v="6508"/>
    <n v="3606508"/>
    <s v="CANOVANAS"/>
    <s v="GULF"/>
    <s v="GULF"/>
    <m/>
    <m/>
    <s v="HM"/>
    <s v="CAN3"/>
    <s v="MYKAZOR"/>
    <s v="PR 185, KM. 4.7, BO. CAMPO RICO"/>
    <n v="79.7"/>
    <n v="95.7"/>
    <m/>
    <d v="2024-11-03T00:00:00"/>
    <m/>
    <m/>
    <n v="18.343299999999999"/>
    <n v="-65.893100000000004"/>
  </r>
  <r>
    <x v="8"/>
    <n v="3043"/>
    <n v="3603043"/>
    <s v="CANOVANAS"/>
    <s v="MOBIL"/>
    <s v="MOBIL"/>
    <s v="SHELL"/>
    <d v="2022-10-01T00:00:00"/>
    <s v="HM"/>
    <s v="CAN1"/>
    <s v="MARILYS PASTOR"/>
    <s v="PR 3, KM. 19.5"/>
    <n v="80.7"/>
    <n v="95.7"/>
    <m/>
    <d v="2024-11-03T00:00:00"/>
    <m/>
    <m/>
    <n v="18.378900000000002"/>
    <n v="-65.874799999999993"/>
  </r>
  <r>
    <x v="8"/>
    <n v="3042"/>
    <n v="3603042"/>
    <s v="CANOVANAS"/>
    <s v="SHELL"/>
    <s v="SHELL"/>
    <m/>
    <m/>
    <s v="HM"/>
    <s v="CAN1"/>
    <s v="ROBERTO ALVARADO (ANTES SHELL)"/>
    <s v="LOIZA VALLEY"/>
    <n v="78.7"/>
    <n v="96.7"/>
    <m/>
    <d v="2024-11-03T00:00:00"/>
    <m/>
    <m/>
    <n v="18.375599999999999"/>
    <n v="-65.912899999999993"/>
  </r>
  <r>
    <x v="8"/>
    <n v="940"/>
    <n v="6400940"/>
    <s v="CANOVANAS"/>
    <s v="PUMA"/>
    <s v="PUMA"/>
    <m/>
    <m/>
    <s v="FR"/>
    <s v="CAN2"/>
    <s v="ESCO ENERGY GROUP"/>
    <s v="CARR. # 188 KM. 1.5  BO. SAN ISIDRO"/>
    <n v="84.7"/>
    <n v="103.7"/>
    <m/>
    <d v="2024-11-03T00:00:00"/>
    <m/>
    <m/>
    <n v="18.393000000000001"/>
    <n v="-65.8874"/>
  </r>
  <r>
    <x v="8"/>
    <n v="798"/>
    <n v="3606798"/>
    <s v="CANOVANAS"/>
    <s v="IND"/>
    <s v="RUTA 76"/>
    <s v="TOTAL"/>
    <d v="2023-11-01T00:00:00"/>
    <s v="HM"/>
    <s v="CAN3"/>
    <s v="ANTES TOTAL"/>
    <s v="CARR. 185 KM 5.5"/>
    <n v="76.7"/>
    <m/>
    <m/>
    <d v="2024-11-03T00:00:00"/>
    <m/>
    <s v="TOTAL &gt; RUTA 76 (11.2023)"/>
    <n v="18.330400000000001"/>
    <n v="-65.8887"/>
  </r>
  <r>
    <x v="8"/>
    <n v="859"/>
    <n v="3400859"/>
    <s v="CAROLINA"/>
    <s v="GULF"/>
    <s v="GULF"/>
    <s v="PUMA"/>
    <m/>
    <s v="HM"/>
    <s v="CAR4"/>
    <s v="ANTES PUMA - VP PETROLEM INC."/>
    <s v=" SAN ANTON AVE. 65 INF. KM. 7.3 BO. SAN ANTON "/>
    <n v="76.7"/>
    <n v="92.7"/>
    <n v="77.7"/>
    <d v="2024-11-03T00:00:00"/>
    <m/>
    <m/>
    <n v="18.395900000000001"/>
    <n v="-65.984399999999994"/>
  </r>
  <r>
    <x v="8"/>
    <n v="1085"/>
    <n v="3601085"/>
    <s v="CAROLINA"/>
    <s v="SHELL"/>
    <s v="SHELL"/>
    <s v="TORAL"/>
    <d v="2022-09-01T00:00:00"/>
    <s v="HM"/>
    <s v="CAR4"/>
    <s v="TORAL COLEGIO CIEM"/>
    <s v="AVE. 65 DE INFANTERÍA, KM. 7.0"/>
    <n v="77.7"/>
    <n v="94.7"/>
    <n v="78.7"/>
    <d v="2024-11-03T00:00:00"/>
    <m/>
    <m/>
    <n v="18.3965"/>
    <n v="-65.985299999999995"/>
  </r>
  <r>
    <x v="8"/>
    <n v="10021"/>
    <n v="3610003"/>
    <s v="CAROLINA"/>
    <s v="ECOMAXX"/>
    <s v="ECOMAXX"/>
    <m/>
    <m/>
    <s v="HM"/>
    <s v="CAR3"/>
    <s v="ECOMAXX CACAO - RODRIGUEZ S/S "/>
    <s v="PR-858, KM 3 HM 6- BO. CACAO CENTRO - CAROLINA"/>
    <n v="79.7"/>
    <n v="95.7"/>
    <n v="79.7"/>
    <d v="2024-11-03T00:00:00"/>
    <m/>
    <m/>
    <n v="18.3457778"/>
    <n v="-65.969836111111107"/>
  </r>
  <r>
    <x v="8"/>
    <n v="1084"/>
    <n v="3601084"/>
    <s v="CAROLINA"/>
    <s v="GULF"/>
    <s v="GULF"/>
    <m/>
    <m/>
    <s v="HM"/>
    <s v="CAR3"/>
    <s v="WILBERT RIVERA"/>
    <s v="CARR 190 KM 12 CAMPO RICO FINAL/LA CERÁMICA"/>
    <n v="78.7"/>
    <n v="94.7"/>
    <n v="80.7"/>
    <d v="2024-11-03T00:00:00"/>
    <m/>
    <m/>
    <n v="18.4163"/>
    <n v="-65.984200000000001"/>
  </r>
  <r>
    <x v="8"/>
    <n v="3073"/>
    <n v="3603073"/>
    <s v="CAROLINA"/>
    <s v="MOBIL"/>
    <s v="MOBIL"/>
    <s v="SHELL"/>
    <d v="2022-09-01T00:00:00"/>
    <s v="HM"/>
    <s v="CAR4"/>
    <s v="SHELL SAN ANTON "/>
    <s v="PR-3 KM.HM 3.7 BO SAN ANTON/CARR 887, CAROLINA"/>
    <n v="78.7"/>
    <n v="94.7"/>
    <n v="82.7"/>
    <d v="2024-11-03T00:00:00"/>
    <m/>
    <m/>
    <n v="18.3979"/>
    <n v="-65.9893"/>
  </r>
  <r>
    <x v="8"/>
    <n v="3085"/>
    <n v="3603085"/>
    <s v="CAROLINA"/>
    <s v="MOBIL"/>
    <s v="MOBIL"/>
    <s v="SHELL"/>
    <d v="2022-09-01T00:00:00"/>
    <s v="HM"/>
    <s v="CAR3"/>
    <s v="CAMPO RICO"/>
    <s v="AVE. CAMPO RICO FINAL A LA DERECHA"/>
    <n v="78.7"/>
    <n v="94.7"/>
    <n v="82.7"/>
    <d v="2024-11-03T00:00:00"/>
    <m/>
    <m/>
    <n v="18.415800000000001"/>
    <n v="-65.988699999999994"/>
  </r>
  <r>
    <x v="8"/>
    <n v="3215"/>
    <n v="3603215"/>
    <s v="CAROLINA"/>
    <s v="SHELL"/>
    <s v="SHELL"/>
    <s v="SHELL"/>
    <d v="2023-02-01T00:00:00"/>
    <s v="HM"/>
    <s v="CAR5"/>
    <s v="TORAL/THREE BROTHERS CORP/CERCA ANTIGUA DIRECT TV"/>
    <s v="CALLE 848 BO SAN ANTON, CAROLINA"/>
    <n v="78.7"/>
    <n v="95.7"/>
    <n v="82.7"/>
    <d v="2024-11-03T00:00:00"/>
    <m/>
    <m/>
    <n v="18.384399999999999"/>
    <n v="-65.984499999999997"/>
  </r>
  <r>
    <x v="8"/>
    <n v="19"/>
    <n v="6400019"/>
    <s v="CAROLINA"/>
    <s v="PUMA"/>
    <s v="PUMA"/>
    <m/>
    <m/>
    <s v="JV"/>
    <s v="CAR7"/>
    <s v="AIMAN ABDELFATAH MAHMOUD ABUOSBA"/>
    <s v="AVE. 65 INF. KM. 9.7"/>
    <n v="79.7"/>
    <n v="96.7"/>
    <n v="82.7"/>
    <d v="2024-11-03T00:00:00"/>
    <m/>
    <m/>
    <n v="18.380299999999998"/>
    <n v="-65.963300000000004"/>
  </r>
  <r>
    <x v="8"/>
    <n v="907"/>
    <n v="6400907"/>
    <s v="CAROLINA"/>
    <s v="PUMA"/>
    <s v="PUMA"/>
    <m/>
    <m/>
    <s v="JV"/>
    <s v="CAR8"/>
    <s v="CAROLINA FUEL CORP."/>
    <s v="CARR. #874, KM. 1.675"/>
    <n v="79.7"/>
    <n v="95.7"/>
    <n v="83.7"/>
    <d v="2024-11-03T00:00:00"/>
    <m/>
    <m/>
    <n v="18.395499999999998"/>
    <n v="-65.951899999999995"/>
  </r>
  <r>
    <x v="8"/>
    <n v="338"/>
    <n v="6400338"/>
    <s v="CAROLINA"/>
    <s v="TEXACO"/>
    <s v="TEXACO"/>
    <s v="PUMA"/>
    <d v="2021-07-01T00:00:00"/>
    <s v="JV"/>
    <s v="CAR10"/>
    <s v="GROWTH, LLC"/>
    <s v="CARR. # 3 KM 14.8 BO. CANOVANILLAS (LOS COLOBOS)"/>
    <n v="82.7"/>
    <n v="95.7"/>
    <n v="83.7"/>
    <d v="2024-11-03T00:00:00"/>
    <m/>
    <m/>
    <n v="18.3767"/>
    <n v="-65.918000000000006"/>
  </r>
  <r>
    <x v="8"/>
    <n v="237"/>
    <n v="6400237"/>
    <s v="CAROLINA"/>
    <s v="PUMA"/>
    <s v="PUMA"/>
    <m/>
    <m/>
    <s v="JV"/>
    <s v="CAR4"/>
    <s v="JORGE AVILES VEVE"/>
    <s v="CARR. # 3 KM. 7.5  BO. SAN ANTON"/>
    <n v="81.7"/>
    <n v="96.7"/>
    <n v="83.7"/>
    <d v="2024-11-03T00:00:00"/>
    <m/>
    <m/>
    <n v="18.395099999999999"/>
    <n v="-65.982299999999995"/>
  </r>
  <r>
    <x v="8"/>
    <n v="173"/>
    <n v="6400173"/>
    <s v="CAROLINA"/>
    <s v="PUMA"/>
    <s v="PUMA"/>
    <m/>
    <m/>
    <s v="JV"/>
    <s v="CAR13"/>
    <s v="H VEGA'S SERVICE STATION INC."/>
    <s v="AVE. PONTEZUELA ESQ. MARGINAL VISTAMAR"/>
    <n v="78.7"/>
    <n v="96.7"/>
    <n v="85.7"/>
    <d v="2024-11-03T00:00:00"/>
    <m/>
    <m/>
    <n v="18.425599999999999"/>
    <n v="-65.988500000000002"/>
  </r>
  <r>
    <x v="8"/>
    <n v="198"/>
    <n v="6400198"/>
    <s v="CAROLINA"/>
    <s v="TEXACO"/>
    <s v="TEXACO"/>
    <s v="PUMA"/>
    <m/>
    <s v="JV"/>
    <s v="CAR3"/>
    <s v="ALBORAX INTERNATIONAL CORP"/>
    <s v="AVE. CAMPO RICO FINAL,SABANA GARDENS"/>
    <n v="79.7"/>
    <n v="98.7"/>
    <n v="85.7"/>
    <d v="2024-11-03T00:00:00"/>
    <m/>
    <m/>
    <n v="18.418600000000001"/>
    <n v="-65.978999999999999"/>
  </r>
  <r>
    <x v="8"/>
    <n v="923"/>
    <n v="6400923"/>
    <s v="CAROLINA"/>
    <s v="TEXACO"/>
    <s v="TEXACO"/>
    <s v="PUMA"/>
    <m/>
    <s v="JV"/>
    <s v="CAR6"/>
    <s v="ASMAR ENERGY PETROLEUM INC"/>
    <s v="CARR. 887 KM. 1.0"/>
    <n v="81.7"/>
    <n v="98.7"/>
    <n v="85.7"/>
    <d v="2024-11-03T00:00:00"/>
    <m/>
    <m/>
    <n v="18.381499999999999"/>
    <n v="-65.971999999999994"/>
  </r>
  <r>
    <x v="8"/>
    <n v="12"/>
    <n v="6400012"/>
    <s v="CAROLINA"/>
    <s v="TEXACO"/>
    <s v="TEXACO"/>
    <s v="PUMA"/>
    <d v="2022-11-01T00:00:00"/>
    <s v="JV"/>
    <s v="CAR13"/>
    <s v="HASHIM SERVICE STATION, CORP"/>
    <s v="MARGINAL PR 190/ANDALUCIA (GOLDEN TOWERS)"/>
    <n v="79.7"/>
    <n v="99.7"/>
    <n v="85.7"/>
    <d v="2024-11-03T00:00:00"/>
    <m/>
    <m/>
    <n v="18.423500000000001"/>
    <n v="-65.988399999999999"/>
  </r>
  <r>
    <x v="8"/>
    <n v="277"/>
    <n v="6400277"/>
    <s v="CAROLINA"/>
    <s v="PUMA"/>
    <s v="PUMA"/>
    <m/>
    <m/>
    <s v="TJ"/>
    <s v="CAR12"/>
    <s v="GAMA GROUP, INC"/>
    <s v="MARGINAL AVE. BALDORIOTY DE CASTRO, ESQ DEGETAU"/>
    <n v="82.7"/>
    <n v="99.7"/>
    <n v="85.7"/>
    <d v="2024-11-03T00:00:00"/>
    <m/>
    <m/>
    <n v="18.4468"/>
    <n v="-66.052099999999996"/>
  </r>
  <r>
    <x v="8"/>
    <n v="2007"/>
    <n v="3602007"/>
    <s v="CAROLINA"/>
    <s v="TOTAL"/>
    <s v="TOTAL"/>
    <m/>
    <m/>
    <s v="HM"/>
    <s v="CAR8"/>
    <s v="EMPRESAS CISNEROS"/>
    <s v="AVE. MONSERRATE/ESQ R. CLEMENTE, VILLA CAROLINA"/>
    <n v="80.7"/>
    <n v="95.7"/>
    <n v="86.7"/>
    <d v="2024-11-03T00:00:00"/>
    <m/>
    <m/>
    <n v="18.4057"/>
    <n v="-65.966200000000001"/>
  </r>
  <r>
    <x v="8"/>
    <n v="2010"/>
    <n v="3602010"/>
    <s v="CAROLINA"/>
    <s v="TOTAL"/>
    <s v="TOTAL"/>
    <m/>
    <m/>
    <s v="HM"/>
    <s v="CAR10"/>
    <s v="MONROIG"/>
    <s v="PR 3 ICI PAINT- KM 12.6 / W/ CARR 857"/>
    <n v="82.7"/>
    <n v="97.7"/>
    <n v="87.7"/>
    <d v="2024-11-03T00:00:00"/>
    <m/>
    <m/>
    <n v="18.376300000000001"/>
    <n v="-65.935199999999995"/>
  </r>
  <r>
    <x v="8"/>
    <n v="3078"/>
    <n v="3603078"/>
    <s v="CAROLINA"/>
    <s v="MOBIL"/>
    <s v="MOBIL"/>
    <s v="SHELL"/>
    <d v="2022-10-01T00:00:00"/>
    <s v="HM"/>
    <s v="CAR2"/>
    <s v="EDWIN MONTANO"/>
    <s v="MARGINAL, PLAZA ESCORIAL"/>
    <n v="83.7"/>
    <n v="97.7"/>
    <n v="87.7"/>
    <d v="2024-11-03T00:00:00"/>
    <m/>
    <m/>
    <n v="18.393999999999998"/>
    <n v="-66.000100000000003"/>
  </r>
  <r>
    <x v="8"/>
    <n v="3091"/>
    <n v="3603091"/>
    <s v="CAROLINA"/>
    <s v="MOBIL"/>
    <s v="MOBIL"/>
    <s v="SHELL"/>
    <d v="2022-09-01T00:00:00"/>
    <s v="ST"/>
    <s v="CAR12"/>
    <s v="MANUEL CASAS"/>
    <s v="AVE. ISLA VERDE, FRENTE CEMENTERIO"/>
    <n v="83.7"/>
    <n v="99.7"/>
    <n v="90.7"/>
    <d v="2024-11-03T00:00:00"/>
    <m/>
    <m/>
    <n v="18.445599999999999"/>
    <n v="-66.033100000000005"/>
  </r>
  <r>
    <x v="8"/>
    <n v="2009"/>
    <n v="3602009"/>
    <s v="CAROLINA"/>
    <s v="TOTAL"/>
    <s v="TOTAL"/>
    <m/>
    <m/>
    <s v="HM"/>
    <s v="CAR7"/>
    <s v="JOSE R. LAUREANO"/>
    <s v="AVE. 65 DE INF - CALLE MARGINAL (CERCA ENTRADA CAROLINA)"/>
    <n v="81.7"/>
    <n v="98.7"/>
    <n v="91.7"/>
    <d v="2024-11-03T00:00:00"/>
    <m/>
    <m/>
    <n v="18.376100000000001"/>
    <n v="-65.956400000000002"/>
  </r>
  <r>
    <x v="8"/>
    <n v="976"/>
    <n v="6400976"/>
    <s v="CAROLINA"/>
    <s v="PUMA"/>
    <s v="PUMA"/>
    <m/>
    <m/>
    <s v="JV"/>
    <s v="CAR3"/>
    <s v="HASHIM SERVICE STATION GROUP."/>
    <s v="URB. INDUSTRIAL LA CERAMICA, AVENIDA CAMPO RICO (ESTE FINAL)"/>
    <n v="88.7"/>
    <n v="99.7"/>
    <n v="127.7"/>
    <d v="2024-11-03T00:00:00"/>
    <m/>
    <m/>
    <n v="18.4178"/>
    <n v="-65.982399999999998"/>
  </r>
  <r>
    <x v="8"/>
    <n v="794"/>
    <n v="6400794"/>
    <s v="CAROLINA"/>
    <s v="TEXACO"/>
    <s v="TEXACO"/>
    <s v="ANYTIME"/>
    <d v="2020-07-01T00:00:00"/>
    <s v="HM"/>
    <s v="CAR9"/>
    <s v="VP PETROLEM INC. (ANTES PUMA)"/>
    <s v="AVE. FIDALGO DÍAZ ESQ. VÍA 26 URB. VILLA FONTANA"/>
    <n v="76.7"/>
    <n v="92.7"/>
    <m/>
    <d v="2024-11-03T00:00:00"/>
    <m/>
    <m/>
    <n v="18.399699999999999"/>
    <n v="-65.967399999999998"/>
  </r>
  <r>
    <x v="8"/>
    <n v="1031"/>
    <n v="3601031"/>
    <s v="CAROLINA"/>
    <s v="GULF"/>
    <s v="GULF"/>
    <m/>
    <m/>
    <s v="HM"/>
    <s v="CAR9"/>
    <s v="CAROLINA S/S"/>
    <s v="AVE. FIDALGO DÍAZ"/>
    <n v="76.7"/>
    <n v="92.7"/>
    <m/>
    <d v="2024-11-03T00:00:00"/>
    <m/>
    <m/>
    <n v="18.409700000000001"/>
    <n v="-65.966999999999999"/>
  </r>
  <r>
    <x v="8"/>
    <n v="791"/>
    <n v="6400791"/>
    <s v="CAROLINA"/>
    <s v="TEXACO"/>
    <s v="TEXACO"/>
    <s v="PUMA"/>
    <d v="2020-06-01T00:00:00"/>
    <s v="HM"/>
    <s v="CAR1"/>
    <s v="VP PETROLEM INC. (ANTES PUMA&gt;ANYTIME&gt;TEXACO)"/>
    <s v="AVE. CAMPO RICO #800 URB. COUNTRY CLUB "/>
    <n v="77.7"/>
    <n v="93.7"/>
    <m/>
    <d v="2024-11-03T00:00:00"/>
    <m/>
    <m/>
    <n v="18.407599999999999"/>
    <n v="-66.002200000000002"/>
  </r>
  <r>
    <x v="8"/>
    <n v="902"/>
    <n v="6400902"/>
    <s v="CAROLINA"/>
    <s v="TEXACO"/>
    <s v="TEXACO"/>
    <s v="ANYTIME"/>
    <d v="2020-03-01T00:00:00"/>
    <s v="JV"/>
    <s v="CAR2"/>
    <s v="VP PETROLEUM, INC - SAN MARTIN #902 (ANTES ANYTIME, ANTES PUMA)"/>
    <s v="AVE. 65 DE INFANTERÍA KM. 5.8 ESQUINA CALLE CAMPO RICO"/>
    <n v="77.7"/>
    <n v="93.7"/>
    <m/>
    <d v="2024-11-03T00:00:00"/>
    <m/>
    <m/>
    <n v="18.396999999999998"/>
    <n v="-66.005300000000005"/>
  </r>
  <r>
    <x v="8"/>
    <n v="243"/>
    <n v="6400243"/>
    <s v="CAROLINA"/>
    <s v="TEXACO"/>
    <s v="TEXACO"/>
    <s v="PUMA"/>
    <m/>
    <s v="JV"/>
    <s v="CAR4"/>
    <s v="KGB NOVA, LLC"/>
    <s v="CARR.# 3 KM. 7.4 BO. SAN ANTON"/>
    <n v="78.7"/>
    <n v="94.7"/>
    <m/>
    <d v="2024-11-03T00:00:00"/>
    <m/>
    <m/>
    <n v="18.395099999999999"/>
    <n v="-65.983099999999993"/>
  </r>
  <r>
    <x v="8"/>
    <n v="2107"/>
    <n v="3602107"/>
    <s v="CAROLINA"/>
    <s v="TOTAL"/>
    <s v="TOTAL"/>
    <m/>
    <m/>
    <s v="HM"/>
    <s v="CAR1"/>
    <s v="NELSON CAPOTE"/>
    <s v="AVE.CAMPO RICO 246 / W/ CALLE B"/>
    <n v="78.7"/>
    <n v="94.7"/>
    <m/>
    <d v="2024-11-03T00:00:00"/>
    <m/>
    <m/>
    <n v="18.415700000000001"/>
    <n v="-65.989500000000007"/>
  </r>
  <r>
    <x v="8"/>
    <n v="3019"/>
    <n v="3603019"/>
    <s v="CAROLINA"/>
    <s v="MOBIL"/>
    <s v="MOBIL"/>
    <s v="SHELL"/>
    <d v="2022-09-01T00:00:00"/>
    <s v="ST"/>
    <s v="CAR11"/>
    <s v="JORGE LALAITE"/>
    <s v="MARGINAL LOS ANGELES"/>
    <n v="78.7"/>
    <n v="94.7"/>
    <m/>
    <d v="2024-11-03T00:00:00"/>
    <m/>
    <m/>
    <n v="18.4314"/>
    <n v="-66.010800000000003"/>
  </r>
  <r>
    <x v="8"/>
    <n v="3068"/>
    <n v="3603068"/>
    <s v="CAROLINA"/>
    <s v="MOBIL"/>
    <s v="MOBIL"/>
    <s v="SHELL"/>
    <d v="2022-12-01T00:00:00"/>
    <s v="HM"/>
    <s v="CAR1"/>
    <s v="CAMPO RICO A LA DERECHA"/>
    <s v="AVE. CAMPO RICO, COUNTRY CLUB"/>
    <n v="79.7"/>
    <n v="94.7"/>
    <m/>
    <d v="2024-11-03T00:00:00"/>
    <m/>
    <m/>
    <n v="18.406300000000002"/>
    <n v="-66.002200000000002"/>
  </r>
  <r>
    <x v="8"/>
    <n v="133"/>
    <n v="6400133"/>
    <s v="CAROLINA"/>
    <s v="PUMA"/>
    <s v="PUMA"/>
    <m/>
    <m/>
    <s v="JV"/>
    <s v="CAR9"/>
    <s v="FUTURE TECHNOLOGY, INC"/>
    <s v="AVE. J.M. FRAGOSO, ESQ. FIDALGO DÍAZ, VILLA FONTANA"/>
    <n v="77.7"/>
    <n v="95.7"/>
    <m/>
    <d v="2024-11-03T00:00:00"/>
    <m/>
    <m/>
    <n v="18.392199999999999"/>
    <n v="-65.970699999999994"/>
  </r>
  <r>
    <x v="8"/>
    <n v="2006"/>
    <n v="3602006"/>
    <s v="CAROLINA"/>
    <s v="TOTAL"/>
    <s v="TOTAL"/>
    <m/>
    <m/>
    <s v="HM"/>
    <s v="CAR3"/>
    <s v="SABANA GARDENS S/S - NUMEH SALEH"/>
    <s v="AVE. CAMPO RICO ESQ. FIDALGO. DIAZ"/>
    <n v="80.7"/>
    <n v="95.7"/>
    <m/>
    <d v="2024-11-03T00:00:00"/>
    <m/>
    <m/>
    <n v="18.4178"/>
    <n v="-65.967600000000004"/>
  </r>
  <r>
    <x v="8"/>
    <n v="2008"/>
    <n v="3602008"/>
    <s v="CAROLINA"/>
    <s v="TOTAL"/>
    <s v="TOTAL"/>
    <m/>
    <m/>
    <s v="HM"/>
    <s v="CAR3"/>
    <s v="AVE. R. CLEMENTE"/>
    <s v="AVE. ROBERTO CLEMENTE, ESQ. SANCHEZ CASTAÑO"/>
    <n v="81.7"/>
    <n v="95.7"/>
    <m/>
    <d v="2024-11-03T00:00:00"/>
    <m/>
    <m/>
    <n v="18.3917"/>
    <n v="-65.965199999999996"/>
  </r>
  <r>
    <x v="8"/>
    <n v="6540"/>
    <n v="3606540"/>
    <s v="CAROLINA"/>
    <s v="SHELL"/>
    <s v="SHELL"/>
    <s v="TORAL"/>
    <d v="2022-09-01T00:00:00"/>
    <s v="ST"/>
    <s v="CAR12"/>
    <s v="TORAL"/>
    <s v="BALDORIOTY DE CASTRO, MARGINAL, NORTE SHOPING CENTER"/>
    <n v="79.7"/>
    <n v="96.7"/>
    <m/>
    <d v="2024-11-03T00:00:00"/>
    <m/>
    <m/>
    <n v="18.447500000000002"/>
    <n v="-66.050600000000003"/>
  </r>
  <r>
    <x v="8"/>
    <n v="3044"/>
    <n v="3603044"/>
    <s v="CAROLINA"/>
    <s v="MOBIL"/>
    <s v="MOBIL"/>
    <s v="SHELL"/>
    <d v="2022-11-01T00:00:00"/>
    <s v="HM"/>
    <s v="CAR3"/>
    <s v="EDWIN VÁZQUEZ"/>
    <s v="AVE. CAMPO RICO, LA CERAMICA "/>
    <n v="82.7"/>
    <n v="96.7"/>
    <m/>
    <d v="2024-11-03T00:00:00"/>
    <m/>
    <m/>
    <n v="18.4192"/>
    <n v="-65.976500000000001"/>
  </r>
  <r>
    <x v="8"/>
    <n v="138"/>
    <n v="6400138"/>
    <s v="CAROLINA"/>
    <s v="TEXACO"/>
    <s v="TEXACO"/>
    <s v="PUMA"/>
    <d v="2021-06-01T00:00:00"/>
    <s v="JV"/>
    <s v="CAR8"/>
    <s v="MAC SERVICES, INC"/>
    <s v="CARR. 874 ESQ. LOS NARANJALES, BO. HOYO MULAS"/>
    <n v="79.7"/>
    <n v="97.7"/>
    <m/>
    <d v="2024-11-03T00:00:00"/>
    <m/>
    <s v="CERRADA EL DIA DE LA ENCUESTA (6/16)"/>
    <n v="18.387599999999999"/>
    <n v="-65.9529"/>
  </r>
  <r>
    <x v="8"/>
    <n v="2054"/>
    <n v="3602054"/>
    <s v="CAROLINA"/>
    <s v="TOTAL"/>
    <s v="TOTAL"/>
    <m/>
    <m/>
    <s v="ST"/>
    <s v="CAR12"/>
    <s v="JUAN R. PÉREZ"/>
    <s v="MARGINAL, BALDORIOTY DE CASTRO"/>
    <n v="81.7"/>
    <n v="97.7"/>
    <m/>
    <d v="2024-11-03T00:00:00"/>
    <m/>
    <m/>
    <n v="18.444299999999998"/>
    <n v="-66.031300000000002"/>
  </r>
  <r>
    <x v="8"/>
    <n v="3077"/>
    <n v="3603077"/>
    <s v="CAROLINA"/>
    <s v="MOBIL"/>
    <s v="MOBIL"/>
    <s v="SHELL"/>
    <d v="2022-11-01T00:00:00"/>
    <s v="HM"/>
    <s v="CAR3"/>
    <s v="MATILDA ECHEVARRÍA"/>
    <s v="AVE. R. CLEMENTE, ESQ. CALLE 401"/>
    <n v="82.7"/>
    <n v="97.7"/>
    <m/>
    <d v="2024-11-03T00:00:00"/>
    <m/>
    <m/>
    <n v="18.408000000000001"/>
    <n v="-65.965100000000007"/>
  </r>
  <r>
    <x v="8"/>
    <n v="305"/>
    <n v="6400305"/>
    <s v="CAROLINA"/>
    <s v="TEXACO"/>
    <s v="TEXACO"/>
    <s v="PUMA"/>
    <d v="2023-09-01T00:00:00"/>
    <s v="JV"/>
    <s v="CAR6"/>
    <s v="ASMAR ENERGY PETROLEUM INC"/>
    <s v="PR 887, KM. 2.3, SAN ANTON"/>
    <n v="81.7"/>
    <n v="98.7"/>
    <m/>
    <d v="2024-11-03T00:00:00"/>
    <m/>
    <s v="PUMA&gt;TEXACO (SEP 2023)"/>
    <n v="18.389099999999999"/>
    <n v="-65.980199999999996"/>
  </r>
  <r>
    <x v="8"/>
    <n v="206"/>
    <n v="6400206"/>
    <s v="CAROLINA"/>
    <s v="PUMA"/>
    <s v="PUMA"/>
    <m/>
    <m/>
    <s v="JV"/>
    <s v="CAR12"/>
    <s v="ISLA VERDE SERVICE STATION, INC"/>
    <s v="AVENIDA ISLA VERDE"/>
    <n v="82.7"/>
    <n v="98.7"/>
    <m/>
    <d v="2024-11-03T00:00:00"/>
    <m/>
    <m/>
    <n v="18.444099999999999"/>
    <n v="-66.028800000000004"/>
  </r>
  <r>
    <x v="8"/>
    <n v="207"/>
    <n v="6400207"/>
    <s v="CAROLINA"/>
    <s v="PUMA"/>
    <s v="PUMA"/>
    <m/>
    <m/>
    <s v="JV"/>
    <s v="CAR11"/>
    <s v="GAMA GROUP, INC"/>
    <s v="URB. LOS ANGELES CALLE CELESTIAL # 2300"/>
    <n v="82.7"/>
    <n v="99.7"/>
    <m/>
    <d v="2024-11-03T00:00:00"/>
    <m/>
    <m/>
    <n v="18.4314"/>
    <n v="-66.003699999999995"/>
  </r>
  <r>
    <x v="8"/>
    <n v="3046"/>
    <n v="3603046"/>
    <s v="CAROLINA"/>
    <s v="MOBIL"/>
    <s v="MOBIL"/>
    <s v="SHELL"/>
    <d v="2022-11-01T00:00:00"/>
    <s v="HM"/>
    <s v="CAR10"/>
    <s v="RAÚL CASAS"/>
    <s v="PR 3, CENTRO JUDICIAL"/>
    <n v="86.7"/>
    <n v="99.7"/>
    <m/>
    <d v="2024-11-03T00:00:00"/>
    <m/>
    <m/>
    <n v="18.374700000000001"/>
    <n v="-65.947900000000004"/>
  </r>
  <r>
    <x v="8"/>
    <n v="371"/>
    <n v="6400371"/>
    <s v="CAROLINA"/>
    <s v="TEXACO"/>
    <s v="TEXACO"/>
    <s v="PUMA"/>
    <m/>
    <s v="JV"/>
    <s v="CAR13"/>
    <s v="JAIME BRAÑA TORRES INC"/>
    <s v="URB. COUNTRY CLUB 4TA EXTENSION AVE. ITURREGUI ESQ. CALLE #413"/>
    <n v="85.7"/>
    <n v="100.7"/>
    <m/>
    <d v="2024-11-03T00:00:00"/>
    <m/>
    <m/>
    <n v="18.417000000000002"/>
    <n v="-66.003100000000003"/>
  </r>
  <r>
    <x v="8"/>
    <n v="337"/>
    <n v="6400337"/>
    <s v="CAROLINA"/>
    <s v="PUMA"/>
    <s v="PUMA"/>
    <m/>
    <m/>
    <s v="JV"/>
    <s v="CAR7"/>
    <s v="CAROLINA ENERGY, LLC"/>
    <s v="CARR. # 3 KM. 9.8"/>
    <m/>
    <m/>
    <m/>
    <d v="2024-11-03T00:00:00"/>
    <s v="X"/>
    <m/>
    <n v="18.379899999999999"/>
    <n v="-65.962500000000006"/>
  </r>
  <r>
    <x v="8"/>
    <n v="2111"/>
    <n v="3602111"/>
    <s v="CAROLINA"/>
    <s v="TOTAL"/>
    <s v="TOTAL"/>
    <m/>
    <m/>
    <s v="HM"/>
    <s v="CAR5"/>
    <s v="ARIEL PADILLA"/>
    <s v="PR 887, KM. 0.2 / OPP CARR 848 BO. SAN ANTÓN"/>
    <m/>
    <m/>
    <m/>
    <d v="2024-11-03T00:00:00"/>
    <s v="X"/>
    <m/>
    <n v="18.386600000000001"/>
    <n v="-65.978700000000003"/>
  </r>
  <r>
    <x v="6"/>
    <n v="1160"/>
    <n v="3601160"/>
    <s v="CATAÑO"/>
    <s v="IND"/>
    <s v="AMERICAN PET"/>
    <m/>
    <m/>
    <s v="ST"/>
    <s v="CAT1"/>
    <s v="AMERICAN PETROLEUM"/>
    <s v="PR 165, (BACARDI)"/>
    <n v="78.7"/>
    <n v="93.7"/>
    <n v="77.7"/>
    <d v="2024-11-03T00:00:00"/>
    <m/>
    <m/>
    <n v="18.4543"/>
    <n v="-66.144499999999994"/>
  </r>
  <r>
    <x v="6"/>
    <n v="2194"/>
    <n v="3602194"/>
    <s v="CATAÑO"/>
    <s v="TOTAL"/>
    <s v="TOTAL"/>
    <m/>
    <m/>
    <s v="ST"/>
    <s v="CAT2"/>
    <s v="ANDRÉS HERNÁNDEZ"/>
    <s v="CARR 869 / CALLE 2, URB. INDUSTRIAL"/>
    <n v="83.7"/>
    <n v="97.7"/>
    <n v="85.7"/>
    <d v="2024-11-03T00:00:00"/>
    <m/>
    <m/>
    <n v="18.4251"/>
    <n v="-66.147900000000007"/>
  </r>
  <r>
    <x v="6"/>
    <n v="332"/>
    <n v="6400332"/>
    <s v="CATAÑO"/>
    <s v="TEXACO"/>
    <s v="TEXACO"/>
    <s v="PUMA"/>
    <d v="2022-11-01T00:00:00"/>
    <s v="TJ"/>
    <s v="CAT2"/>
    <s v="PALMAS FUEL CORP / ANTES PUMA"/>
    <s v="CARR. #869 KM 0.7 BO. PALMAS"/>
    <n v="81.7"/>
    <n v="97.7"/>
    <n v="87.7"/>
    <d v="2024-11-03T00:00:00"/>
    <m/>
    <m/>
    <n v="18.423100000000002"/>
    <n v="-66.146500000000003"/>
  </r>
  <r>
    <x v="6"/>
    <n v="174"/>
    <n v="6400174"/>
    <s v="CATAÑO"/>
    <s v="PUMA"/>
    <s v="PUMA"/>
    <m/>
    <m/>
    <s v="TJ"/>
    <s v="CAT1"/>
    <s v="AMELIA SS, CORPORATION."/>
    <s v="AVE. PONCE DE LEON 38,  ESQ. ROSA DE LIMA BO. SABANA"/>
    <n v="82.7"/>
    <n v="99.7"/>
    <n v="87.7"/>
    <d v="2024-11-03T00:00:00"/>
    <m/>
    <m/>
    <n v="18.4297"/>
    <n v="-66.113299999999995"/>
  </r>
  <r>
    <x v="6"/>
    <n v="1056"/>
    <n v="3601056"/>
    <s v="CATAÑO"/>
    <s v="GULF"/>
    <s v="GULF"/>
    <m/>
    <m/>
    <s v="ST"/>
    <s v="CAT2"/>
    <s v="BEST PETROLEUM"/>
    <s v="PR 5, KM. 3.5"/>
    <n v="78.7"/>
    <n v="95.7"/>
    <m/>
    <d v="2024-11-03T00:00:00"/>
    <m/>
    <m/>
    <n v="18.427600000000002"/>
    <n v="-66.138599999999997"/>
  </r>
  <r>
    <x v="6"/>
    <n v="6510"/>
    <n v="3606510"/>
    <s v="CATAÑO"/>
    <s v="IND"/>
    <s v="IND"/>
    <m/>
    <m/>
    <s v="ST"/>
    <s v="CAT1"/>
    <s v="JORGE LOPEZ DE LLOVIO"/>
    <s v="AVE. BARBOSA NO 99"/>
    <n v="79.7"/>
    <n v="97.7"/>
    <m/>
    <d v="2024-11-03T00:00:00"/>
    <m/>
    <m/>
    <n v="18.441700000000001"/>
    <n v="-66.118499999999997"/>
  </r>
  <r>
    <x v="6"/>
    <n v="860"/>
    <n v="3606860"/>
    <s v="CATAÑO"/>
    <s v="SHELL"/>
    <s v="SHELL"/>
    <s v="TORAL"/>
    <d v="2022-12-01T00:00:00"/>
    <s v="ST"/>
    <s v="CAT2"/>
    <s v="CAPOTE (ANTES TORAL, AHORA SHELL)"/>
    <s v="URB. PALMAS"/>
    <n v="79.7"/>
    <n v="97.7"/>
    <m/>
    <d v="2024-11-03T00:00:00"/>
    <m/>
    <m/>
    <n v="18.4283"/>
    <n v="-66.144099999999995"/>
  </r>
  <r>
    <x v="6"/>
    <n v="3616"/>
    <n v="3610006"/>
    <s v="CATAÑO"/>
    <s v="IND"/>
    <s v="PHILLIPS 66"/>
    <s v="GULF"/>
    <m/>
    <s v="ST"/>
    <s v="CAT1"/>
    <s v="PHILLIPS 66"/>
    <s v="AVE. SANTA ROSA FINAL"/>
    <n v="79.7"/>
    <n v="97.7"/>
    <m/>
    <d v="2024-11-03T00:00:00"/>
    <m/>
    <m/>
    <n v="18.439442"/>
    <n v="-66.117286000000007"/>
  </r>
  <r>
    <x v="6"/>
    <n v="3079"/>
    <n v="3603079"/>
    <s v="CATAÑO"/>
    <s v="MOBIL"/>
    <s v="MOBIL"/>
    <s v="SHELL"/>
    <d v="2023-03-01T00:00:00"/>
    <s v="ST"/>
    <s v="CAT2"/>
    <s v="PR 5. KM. 3.4, BO. PALMAS"/>
    <s v="PR 5. KM. 3.4, BO. PALMAS"/>
    <n v="80.7"/>
    <n v="97.7"/>
    <m/>
    <d v="2024-11-03T00:00:00"/>
    <m/>
    <m/>
    <n v="18.426400000000001"/>
    <n v="-66.139099999999999"/>
  </r>
  <r>
    <x v="2"/>
    <n v="76"/>
    <n v="6400076"/>
    <s v="CAYEY"/>
    <s v="TEXACO"/>
    <s v="TEXACO"/>
    <s v="IND"/>
    <d v="2024-07-28T00:00:00"/>
    <s v="ES"/>
    <s v="CAY1"/>
    <s v="VP PETROLEUM, INC. -  CAYEY"/>
    <s v="CARR 1 KM 59.3 "/>
    <n v="76.7"/>
    <n v="91.7"/>
    <n v="77.7"/>
    <d v="2024-11-03T00:00:00"/>
    <m/>
    <s v="PUMA&gt;IND &gt;(FEB. 2024)&gt;TEXACO (JUL. 2024)"/>
    <n v="18.107399999999998"/>
    <n v="-66.158699999999996"/>
  </r>
  <r>
    <x v="2"/>
    <n v="3047"/>
    <n v="3603047"/>
    <s v="CAYEY"/>
    <s v="MOBIL"/>
    <s v="MOBIL"/>
    <s v="SHELL"/>
    <d v="2022-09-01T00:00:00"/>
    <s v="RD"/>
    <s v="CAY1"/>
    <s v="LUIS RIVERA"/>
    <s v="PR 1"/>
    <n v="77.7"/>
    <n v="92.7"/>
    <n v="79.7"/>
    <d v="2024-11-03T00:00:00"/>
    <m/>
    <m/>
    <n v="18.1069"/>
    <n v="-66.159599999999998"/>
  </r>
  <r>
    <x v="2"/>
    <n v="1212"/>
    <n v="3601212"/>
    <s v="CAYEY"/>
    <s v="MOBIL"/>
    <s v="MOBIL"/>
    <s v="SHELL"/>
    <d v="2022-11-01T00:00:00"/>
    <s v="RD"/>
    <s v="CAY2"/>
    <s v="ABRAHAM PETROLEUM"/>
    <s v="PR 14, SALIDA AIBONITO"/>
    <n v="82.7"/>
    <n v="96.7"/>
    <n v="82.7"/>
    <d v="2024-11-03T00:00:00"/>
    <m/>
    <m/>
    <n v="18.1218"/>
    <n v="-66.180099999999996"/>
  </r>
  <r>
    <x v="2"/>
    <n v="3099"/>
    <n v="3603099"/>
    <s v="CAYEY"/>
    <s v="MOBIL"/>
    <s v="MOBIL"/>
    <s v="SHELL"/>
    <d v="2022-09-01T00:00:00"/>
    <s v="RD"/>
    <s v="CAY2"/>
    <s v="JOSÉ RAMÓN"/>
    <s v="CARR 1 KM 52.4, BO. BEATRIZ"/>
    <n v="81.7"/>
    <n v="95.7"/>
    <n v="83.7"/>
    <d v="2024-11-03T00:00:00"/>
    <m/>
    <m/>
    <n v="18.139399999999998"/>
    <n v="-66.116100000000003"/>
  </r>
  <r>
    <x v="2"/>
    <n v="2031"/>
    <n v="3602031"/>
    <s v="CAYEY"/>
    <s v="TOTAL"/>
    <s v="TOTAL"/>
    <m/>
    <m/>
    <s v="RD"/>
    <s v="CAY1"/>
    <s v="B. HERMANOS S/S"/>
    <s v="PR 1, KM. 57.4"/>
    <n v="82.7"/>
    <n v="96.7"/>
    <n v="84.7"/>
    <d v="2024-11-03T00:00:00"/>
    <m/>
    <m/>
    <n v="18.1173"/>
    <n v="-66.144800000000004"/>
  </r>
  <r>
    <x v="2"/>
    <n v="2030"/>
    <n v="3602030"/>
    <s v="CAYEY"/>
    <s v="TOTAL"/>
    <s v="TOTAL"/>
    <m/>
    <m/>
    <s v="RD"/>
    <s v="CAY2"/>
    <s v="PABLO QUIÑONES"/>
    <s v="CARR 1 / S/ CARR 7736 KM 50.1 -SALIDA GUAVATE"/>
    <n v="84.7"/>
    <n v="98.7"/>
    <n v="85.7"/>
    <d v="2024-11-03T00:00:00"/>
    <m/>
    <m/>
    <n v="18.1538"/>
    <n v="-66.101299999999995"/>
  </r>
  <r>
    <x v="2"/>
    <n v="350"/>
    <n v="6400350"/>
    <s v="CAYEY"/>
    <s v="TEXACO"/>
    <s v="TEXACO"/>
    <s v="PUMA"/>
    <m/>
    <s v="ES"/>
    <s v="CAY2"/>
    <s v="CPM SERVICE INC"/>
    <s v="CARR # 14 KM. 72.4, BO MONTELLANO"/>
    <n v="83.7"/>
    <n v="98.7"/>
    <n v="86.7"/>
    <d v="2024-11-03T00:00:00"/>
    <m/>
    <m/>
    <n v="18.1206"/>
    <n v="-66.147000000000006"/>
  </r>
  <r>
    <x v="2"/>
    <n v="6537"/>
    <n v="3606537"/>
    <s v="CAYEY"/>
    <s v="GULF"/>
    <s v="GULF"/>
    <m/>
    <m/>
    <s v="RD"/>
    <s v="CAY2"/>
    <s v="GULF SAN JOSE"/>
    <s v="PUEBLO - PR 14"/>
    <n v="79.7"/>
    <n v="93.7"/>
    <m/>
    <d v="2024-11-03T00:00:00"/>
    <m/>
    <m/>
    <n v="18.113499999999998"/>
    <n v="-66.163600000000002"/>
  </r>
  <r>
    <x v="2"/>
    <n v="1044"/>
    <n v="3601044"/>
    <s v="CAYEY"/>
    <s v="GULF"/>
    <s v="GULF"/>
    <m/>
    <m/>
    <s v="RD"/>
    <s v="CAY2"/>
    <s v="ISRAEL BENITEZ (ANTES ECOMAXX)"/>
    <s v="CALLE JOSÉ DE DIEGO (PR 14)"/>
    <n v="79.7"/>
    <n v="95.7"/>
    <m/>
    <d v="2024-11-03T00:00:00"/>
    <m/>
    <m/>
    <n v="18.1158"/>
    <n v="-66.171899999999994"/>
  </r>
  <r>
    <x v="2"/>
    <n v="2018"/>
    <n v="3602018"/>
    <s v="CAYEY"/>
    <s v="TOTAL"/>
    <s v="TOTAL"/>
    <m/>
    <m/>
    <s v="RD"/>
    <s v="CAY2"/>
    <s v="ISMAEL TORRES"/>
    <s v="CALLE JOSÉ DE DIEGO (PR 14)"/>
    <n v="80.7"/>
    <n v="95.7"/>
    <m/>
    <d v="2024-11-03T00:00:00"/>
    <m/>
    <m/>
    <n v="18.114799999999999"/>
    <n v="-66.170299999999997"/>
  </r>
  <r>
    <x v="2"/>
    <n v="2098"/>
    <n v="3602098"/>
    <s v="CAYEY"/>
    <s v="TOTAL"/>
    <s v="TOTAL"/>
    <m/>
    <m/>
    <s v="RD"/>
    <s v="CAY2"/>
    <s v="ALFREDO TIRADO"/>
    <s v="PR 14, KM. 73.3"/>
    <n v="82.7"/>
    <n v="96.7"/>
    <m/>
    <d v="2024-11-03T00:00:00"/>
    <m/>
    <m/>
    <n v="18.1234"/>
    <n v="-66.138099999999994"/>
  </r>
  <r>
    <x v="2"/>
    <n v="327"/>
    <n v="6400327"/>
    <s v="CAYEY"/>
    <s v="TEXACO"/>
    <s v="TEXACO"/>
    <s v="PUMA"/>
    <d v="2023-03-01T00:00:00"/>
    <s v="ES"/>
    <s v="CAY1"/>
    <s v="BEST LEVEL PETROLEUM INC."/>
    <s v="CARR. #1 KM. 57.7 BO. MONTELLANO "/>
    <n v="83.7"/>
    <n v="98.7"/>
    <m/>
    <d v="2024-11-03T00:00:00"/>
    <m/>
    <m/>
    <n v="18.1112"/>
    <n v="-66.153099999999995"/>
  </r>
  <r>
    <x v="2"/>
    <n v="995"/>
    <n v="6400995"/>
    <s v="CAYEY"/>
    <s v="PUMA"/>
    <s v="PUMA"/>
    <m/>
    <m/>
    <s v="RD"/>
    <s v="CAY2"/>
    <s v="LOS TORRES S/S"/>
    <s v="PR1, KM. 48.3, INT. PR 787, BO. BEATRIZ"/>
    <n v="84.7"/>
    <n v="99.7"/>
    <m/>
    <d v="2024-11-03T00:00:00"/>
    <m/>
    <m/>
    <m/>
    <m/>
  </r>
  <r>
    <x v="4"/>
    <n v="925"/>
    <n v="3400925"/>
    <s v="CIALES"/>
    <s v="IND"/>
    <s v="PHILLIPS 66"/>
    <s v="PUMA"/>
    <m/>
    <s v="CC"/>
    <s v="CIA3"/>
    <s v="MEGA PETROLEUM CORP. / ANTES PUMA"/>
    <s v="CARR # 149 BO. JAGUAS KM 15.8  "/>
    <n v="77.7"/>
    <n v="93.7"/>
    <n v="79.7"/>
    <d v="2024-11-03T00:00:00"/>
    <m/>
    <m/>
    <n v="18.322347872563199"/>
    <n v="-66.474758673516504"/>
  </r>
  <r>
    <x v="4"/>
    <n v="1302"/>
    <n v="3601302"/>
    <s v="CIALES"/>
    <s v="GULF"/>
    <s v="GULF"/>
    <m/>
    <m/>
    <s v="VS"/>
    <s v="CIA1"/>
    <s v="WILLIAM DIAZ"/>
    <s v="PR 149, KM. 7.5"/>
    <n v="77.7"/>
    <n v="94.7"/>
    <n v="82.7"/>
    <d v="2024-11-03T00:00:00"/>
    <m/>
    <m/>
    <n v="18.382652464005599"/>
    <n v="-66.482674498300099"/>
  </r>
  <r>
    <x v="4"/>
    <n v="2127"/>
    <n v="3602127"/>
    <s v="CIALES"/>
    <s v="TOTAL"/>
    <s v="TOTAL"/>
    <m/>
    <m/>
    <s v="VS"/>
    <s v="CIA2"/>
    <s v="ANGEL RODRÍGUEZ"/>
    <s v="CARR 6685 / OPP/ CARR 140 - BO. FRONTON"/>
    <n v="77.7"/>
    <n v="94.7"/>
    <s v=" "/>
    <d v="2024-11-03T00:00:00"/>
    <m/>
    <m/>
    <n v="18.343339894851301"/>
    <n v="-66.470399148262402"/>
  </r>
  <r>
    <x v="4"/>
    <n v="6014"/>
    <n v="3606014"/>
    <s v="CIALES"/>
    <s v="GULF"/>
    <s v="GULF"/>
    <m/>
    <m/>
    <s v="VS"/>
    <s v="CIA3"/>
    <s v="FULL &amp; FULL S/S"/>
    <s v="PR 149, KM. 17.6, BARRIO JAGUAS"/>
    <n v="77.7"/>
    <n v="95.7"/>
    <m/>
    <d v="2024-11-03T00:00:00"/>
    <m/>
    <m/>
    <n v="18.307099999999998"/>
    <n v="-66.474599999999995"/>
  </r>
  <r>
    <x v="4"/>
    <n v="525"/>
    <n v="6400525"/>
    <s v="CIALES"/>
    <s v="TEXACO"/>
    <s v="TEXACO"/>
    <s v="PUMA"/>
    <m/>
    <s v="CC"/>
    <s v="CIA1"/>
    <s v="CARLOS G. ORTIZ MELENDEZ"/>
    <s v="CARR 149 KM 9.4"/>
    <n v="80.7"/>
    <n v="95.7"/>
    <m/>
    <d v="2024-11-03T00:00:00"/>
    <m/>
    <m/>
    <n v="18.367259751361999"/>
    <n v="-66.475669765010593"/>
  </r>
  <r>
    <x v="4"/>
    <n v="800"/>
    <n v="3606800"/>
    <s v="CIALES"/>
    <s v="GULF"/>
    <s v="GULF"/>
    <m/>
    <m/>
    <s v="VS"/>
    <s v="CIA1"/>
    <s v="FRENTE A LA BIBLIOTECA"/>
    <s v="FRENTE A LA BIBLIOTECA"/>
    <n v="77.7"/>
    <s v=" "/>
    <m/>
    <d v="2024-11-03T00:00:00"/>
    <m/>
    <m/>
    <n v="18.338298155920601"/>
    <n v="-66.468413917586105"/>
  </r>
  <r>
    <x v="2"/>
    <n v="253"/>
    <n v="6400253"/>
    <s v="CIDRA"/>
    <s v="PUMA"/>
    <s v="PUMA"/>
    <m/>
    <m/>
    <s v="CJ"/>
    <s v="CID3"/>
    <s v="ARAFAT MOHAMED HAMEED"/>
    <s v="CARR 173 KM 0.3"/>
    <n v="81.7"/>
    <n v="97.7"/>
    <n v="79.7"/>
    <d v="2024-11-03T00:00:00"/>
    <m/>
    <m/>
    <n v="18.179300000000001"/>
    <n v="-66.161000000000001"/>
  </r>
  <r>
    <x v="2"/>
    <n v="324"/>
    <n v="3400324"/>
    <s v="CIDRA"/>
    <s v="GULF"/>
    <s v="GULF"/>
    <s v="IND"/>
    <d v="2021-06-01T00:00:00"/>
    <s v="RD"/>
    <s v="CID3"/>
    <s v="RAFAEL DELGADO "/>
    <s v="CALLE JOSE DE DIEGO FINAL #2"/>
    <n v="78.7"/>
    <n v="93.7"/>
    <n v="80.7"/>
    <d v="2024-11-03T00:00:00"/>
    <m/>
    <m/>
    <n v="18.176200000000001"/>
    <n v="-66.163600000000002"/>
  </r>
  <r>
    <x v="2"/>
    <n v="3100"/>
    <n v="3603100"/>
    <s v="CIDRA"/>
    <s v="MOBIL"/>
    <s v="MOBIL"/>
    <s v="SHELL"/>
    <d v="2022-11-01T00:00:00"/>
    <s v="RD"/>
    <s v="CID2"/>
    <s v="CARLOS SANTOS # 2"/>
    <s v="PR 171, KM. 0.4, DESVIO PR 773"/>
    <n v="79.7"/>
    <n v="94.7"/>
    <n v="81.7"/>
    <d v="2024-11-03T00:00:00"/>
    <m/>
    <m/>
    <n v="18.169699999999999"/>
    <n v="-66.160700000000006"/>
  </r>
  <r>
    <x v="2"/>
    <n v="2129"/>
    <n v="3602129"/>
    <s v="CIDRA"/>
    <s v="TOTAL"/>
    <s v="TOTAL"/>
    <m/>
    <m/>
    <s v="RD"/>
    <s v="CID4"/>
    <s v="PRÁXEDES LARA"/>
    <s v="PR 172, KM. 7.6"/>
    <n v="83.7"/>
    <n v="96.7"/>
    <n v="83.7"/>
    <d v="2024-11-03T00:00:00"/>
    <m/>
    <m/>
    <n v="18.197800000000001"/>
    <n v="-66.112499999999997"/>
  </r>
  <r>
    <x v="2"/>
    <n v="449"/>
    <n v="6400449"/>
    <s v="CIDRA"/>
    <s v="TEXACO"/>
    <s v="TEXACO"/>
    <s v="PUMA"/>
    <d v="2022-06-01T00:00:00"/>
    <s v="CJ"/>
    <s v="CID3"/>
    <s v="NASIM YAHYA"/>
    <s v="CARR. 734 KM. CENTRO COMERCIAL VILLA DEL CARMEN "/>
    <n v="81.7"/>
    <n v="95.7"/>
    <n v="85.7"/>
    <d v="2024-11-03T00:00:00"/>
    <m/>
    <m/>
    <n v="18.172499999999999"/>
    <n v="-66.156199999999998"/>
  </r>
  <r>
    <x v="2"/>
    <n v="2128"/>
    <n v="3602128"/>
    <s v="CIDRA"/>
    <s v="TOTAL"/>
    <s v="TOTAL"/>
    <m/>
    <m/>
    <s v="RD"/>
    <s v="CID1"/>
    <s v="ADALBERTO DEL VALLE"/>
    <s v="CARR 787 KM 4.4 / CALLE SIN NOMBRE"/>
    <n v="83.7"/>
    <n v="98.7"/>
    <n v="85.7"/>
    <d v="2024-11-03T00:00:00"/>
    <m/>
    <m/>
    <n v="18.174399999999999"/>
    <n v="-66.111699999999999"/>
  </r>
  <r>
    <x v="2"/>
    <n v="981"/>
    <n v="6400981"/>
    <s v="CIDRA"/>
    <s v="TEXACO"/>
    <s v="TEXACO"/>
    <s v="PUMA"/>
    <d v="2021-11-01T00:00:00"/>
    <s v="CJ"/>
    <s v="CID4"/>
    <s v="ARAFAT MOHAMED"/>
    <s v="CARR #173 KM 6.5 BARRIO RABANAL"/>
    <n v="83.7"/>
    <n v="99.7"/>
    <n v="89.7"/>
    <d v="2024-11-03T00:00:00"/>
    <m/>
    <m/>
    <n v="18.161999999999999"/>
    <n v="-66.203400000000002"/>
  </r>
  <r>
    <x v="2"/>
    <n v="1214"/>
    <n v="3601214"/>
    <s v="CIDRA"/>
    <s v="ECOMAXX"/>
    <s v="ECOMAXX"/>
    <m/>
    <m/>
    <s v="RD"/>
    <s v="CID3"/>
    <s v="ROSARIO S/S"/>
    <s v="CALLE MUÑOZ RIVERA # 31"/>
    <n v="78.7"/>
    <n v="94.7"/>
    <m/>
    <d v="2024-11-03T00:00:00"/>
    <m/>
    <m/>
    <n v="18.173500000000001"/>
    <n v="-66.160799999999995"/>
  </r>
  <r>
    <x v="2"/>
    <n v="3101"/>
    <n v="3603101"/>
    <s v="CIDRA"/>
    <s v="MOBIL"/>
    <s v="MOBIL"/>
    <s v="SHELL"/>
    <d v="2022-11-01T00:00:00"/>
    <s v="RD"/>
    <s v="CID3"/>
    <s v="CALLE STA. CRUZ"/>
    <s v="CALLE FRANCISCO CRUZ, URB. FERNÁNDEZ"/>
    <n v="80.7"/>
    <n v="94.7"/>
    <m/>
    <d v="2024-11-03T00:00:00"/>
    <m/>
    <m/>
    <n v="18.176500000000001"/>
    <n v="-66.159099999999995"/>
  </r>
  <r>
    <x v="2"/>
    <n v="240"/>
    <n v="6400240"/>
    <s v="CIDRA"/>
    <s v="PUMA"/>
    <s v="PUMA"/>
    <m/>
    <m/>
    <s v="CJ"/>
    <s v="CID3"/>
    <s v="HECTOR CARRASQUILLO ZAYAS"/>
    <s v="CARR. #172, KM 13.7 "/>
    <n v="80.7"/>
    <n v="95.7"/>
    <m/>
    <d v="2024-11-03T00:00:00"/>
    <m/>
    <m/>
    <n v="18.1769"/>
    <n v="-66.1584"/>
  </r>
  <r>
    <x v="2"/>
    <n v="1000"/>
    <n v="6401000"/>
    <s v="CIDRA"/>
    <s v="TEXACO"/>
    <s v="TEXACO"/>
    <s v="TOTAL"/>
    <d v="2023-06-01T00:00:00"/>
    <s v="RD"/>
    <s v="CID4"/>
    <s v="RE-ABIERTA RECIENTEMENTE"/>
    <s v=" PR 173, KM. 8.0, BO. RABANAL"/>
    <n v="79.7"/>
    <n v="98.7"/>
    <m/>
    <d v="2024-11-03T00:00:00"/>
    <m/>
    <s v="TOTAL &gt; TEXACO (JUN-2023)"/>
    <n v="18.1617"/>
    <n v="-66.190399999999997"/>
  </r>
  <r>
    <x v="3"/>
    <n v="1217"/>
    <n v="3601217"/>
    <s v="COAMO"/>
    <s v="IND"/>
    <s v="IND"/>
    <m/>
    <m/>
    <s v="RD"/>
    <s v="COA1"/>
    <s v="BOULEVARD S/S"/>
    <s v="PR 14, KM. 31.7"/>
    <n v="78.7"/>
    <n v="97.7"/>
    <n v="77.7"/>
    <d v="2024-11-03T00:00:00"/>
    <m/>
    <m/>
    <n v="18.067710999999999"/>
    <n v="-66.364401999999998"/>
  </r>
  <r>
    <x v="3"/>
    <n v="1216"/>
    <n v="3601216"/>
    <s v="COAMO"/>
    <s v="GULF"/>
    <s v="GULF"/>
    <m/>
    <m/>
    <s v="RD"/>
    <s v="COA1"/>
    <s v="SS SERVICE STATION"/>
    <s v="PR 14, KM. 31.6"/>
    <n v="81.7"/>
    <n v="93.7"/>
    <n v="79.7"/>
    <d v="2024-11-03T00:00:00"/>
    <m/>
    <m/>
    <n v="18.067163000000001"/>
    <n v="-66.365031000000002"/>
  </r>
  <r>
    <x v="3"/>
    <n v="6850"/>
    <n v="3606850"/>
    <s v="COAMO"/>
    <s v="TOTAL"/>
    <s v="TOTAL"/>
    <m/>
    <m/>
    <s v="RD"/>
    <s v="COA1"/>
    <s v="ESTACION GASOLINA EM "/>
    <s v="PR 14 KM 31.5, BO SAN ILDEFONSO"/>
    <n v="80.7"/>
    <n v="95.7"/>
    <n v="80.7"/>
    <d v="2024-11-03T00:00:00"/>
    <m/>
    <m/>
    <n v="18.066047000000001"/>
    <n v="-66.366433999999998"/>
  </r>
  <r>
    <x v="3"/>
    <n v="1215"/>
    <n v="3601215"/>
    <s v="COAMO"/>
    <s v="MOBIL"/>
    <s v="MOBIL"/>
    <s v="SHELL"/>
    <d v="2022-12-01T00:00:00"/>
    <s v="RD"/>
    <s v="COA1"/>
    <s v="COOP. LA CANDELARIA"/>
    <s v="PR 14, KM. 32.5"/>
    <n v="83.7"/>
    <n v="97.7"/>
    <n v="86.7"/>
    <d v="2024-11-03T00:00:00"/>
    <m/>
    <m/>
    <n v="18.073080999999998"/>
    <n v="-66.361881999999994"/>
  </r>
  <r>
    <x v="3"/>
    <n v="2132"/>
    <n v="3602132"/>
    <s v="COAMO"/>
    <s v="GULF"/>
    <s v="GULF"/>
    <m/>
    <m/>
    <s v="RD"/>
    <s v="COA2"/>
    <s v="FERNANDO MARTINEZ/ANTES ECOMAXX"/>
    <s v="CALLE QUINTÓN"/>
    <n v="79.7"/>
    <n v="92.7"/>
    <m/>
    <d v="2024-11-03T00:00:00"/>
    <m/>
    <m/>
    <n v="18.078571"/>
    <n v="-66.361789999999999"/>
  </r>
  <r>
    <x v="3"/>
    <n v="2130"/>
    <n v="3602130"/>
    <s v="COAMO"/>
    <s v="TOTAL"/>
    <s v="TOTAL"/>
    <m/>
    <m/>
    <s v="RD"/>
    <s v="COA3"/>
    <s v="MARISELY COLON /CARLOS OLIVO"/>
    <s v="PR 153, KM. 12.1, BO. LAS FLORES"/>
    <n v="78.7"/>
    <n v="94.7"/>
    <m/>
    <d v="2024-11-03T00:00:00"/>
    <m/>
    <m/>
    <n v="18.047971"/>
    <n v="-66.363560000000007"/>
  </r>
  <r>
    <x v="3"/>
    <n v="1218"/>
    <n v="3601218"/>
    <s v="COAMO"/>
    <s v="IND"/>
    <s v="PHILLIPS 66"/>
    <s v="GULF"/>
    <m/>
    <s v="RD"/>
    <s v="COA2"/>
    <s v="JOSE A. ZAYAS"/>
    <s v="CALLE QUINTÓN # 16"/>
    <n v="78.7"/>
    <m/>
    <m/>
    <d v="2024-11-03T00:00:00"/>
    <m/>
    <m/>
    <n v="18.076239999999999"/>
    <n v="-66.361947999999998"/>
  </r>
  <r>
    <x v="5"/>
    <n v="6778"/>
    <n v="3606778"/>
    <s v="COMERIO"/>
    <s v="GULF"/>
    <s v="GULF"/>
    <m/>
    <m/>
    <s v="JF"/>
    <s v="SANL1"/>
    <s v="EX TOTAL"/>
    <s v="CALLE GEORGETTI # 21"/>
    <n v="77.7"/>
    <n v="99.7"/>
    <n v="80.7"/>
    <d v="2024-11-03T00:00:00"/>
    <m/>
    <m/>
    <n v="18.313968321004101"/>
    <n v="-66.203799823550796"/>
  </r>
  <r>
    <x v="5"/>
    <n v="6511"/>
    <n v="3606511"/>
    <s v="COMERIO"/>
    <s v="MOBIL"/>
    <s v="MOBIL"/>
    <s v="GULF"/>
    <d v="2023-12-01T00:00:00"/>
    <s v="VS"/>
    <s v="COM1"/>
    <s v="HFS S/S  (EX-GPR)"/>
    <s v="PR 156, KM. 34.5, BO. PALOMAS"/>
    <n v="79.7"/>
    <n v="97.7"/>
    <n v="84.7"/>
    <d v="2024-11-03T00:00:00"/>
    <m/>
    <s v="GULF&gt;MOBIL (12.2023)"/>
    <n v="18.232885109877"/>
    <n v="-66.214387405333994"/>
  </r>
  <r>
    <x v="5"/>
    <n v="394"/>
    <n v="6400394"/>
    <s v="COMERIO"/>
    <s v="PUMA"/>
    <s v="PUMA"/>
    <m/>
    <m/>
    <s v="SM"/>
    <s v="COM1"/>
    <s v="COLON SERVICE STATION COMERIO INC. "/>
    <s v="CARR 156 KM 35.4 BO DONA ELENA, COMERIO"/>
    <n v="80.7"/>
    <n v="105.7"/>
    <n v="100.7"/>
    <d v="2024-11-03T00:00:00"/>
    <m/>
    <m/>
    <n v="18.2388851855411"/>
    <n v="-66.211486399092905"/>
  </r>
  <r>
    <x v="5"/>
    <n v="802"/>
    <n v="3606802"/>
    <s v="COMERIO"/>
    <s v="SHELL"/>
    <s v="SHELL"/>
    <s v="TORAL"/>
    <d v="2020-12-01T00:00:00"/>
    <s v="VS"/>
    <s v="COM1"/>
    <s v="ANTES TORAL"/>
    <s v="CARR 778"/>
    <n v="79.7"/>
    <n v="96.7"/>
    <m/>
    <d v="2024-11-03T00:00:00"/>
    <m/>
    <m/>
    <n v="18.216153253639501"/>
    <n v="-66.224776818398297"/>
  </r>
  <r>
    <x v="5"/>
    <n v="6513"/>
    <n v="3606513"/>
    <s v="COMERIO"/>
    <s v="TOTAL"/>
    <s v="TOTAL"/>
    <m/>
    <m/>
    <s v="VS"/>
    <s v="COM1"/>
    <s v="CENTRO PUEBLO"/>
    <s v="CALLE GEORGETTI, CENTRO KM 32.3"/>
    <n v="79.7"/>
    <n v="96.7"/>
    <m/>
    <d v="2024-11-03T00:00:00"/>
    <m/>
    <m/>
    <n v="18.221900000000002"/>
    <n v="-66.225583999999998"/>
  </r>
  <r>
    <x v="5"/>
    <n v="261"/>
    <n v="6400261"/>
    <s v="COMERIO"/>
    <s v="TEXACO"/>
    <s v="TEXACO"/>
    <s v="PUMA"/>
    <m/>
    <s v="SM"/>
    <s v="COM1"/>
    <s v="JOSE LINO ORTIZ PEREIRA"/>
    <s v="CALLE GEORGETTI #55"/>
    <n v="82.7"/>
    <n v="100.7"/>
    <m/>
    <d v="2024-11-03T00:00:00"/>
    <m/>
    <m/>
    <n v="18.2193"/>
    <n v="-66.225499999999997"/>
  </r>
  <r>
    <x v="4"/>
    <n v="1222"/>
    <n v="3601222"/>
    <s v="COROZAL"/>
    <s v="GULF"/>
    <s v="GULF"/>
    <m/>
    <m/>
    <s v="VS"/>
    <s v="COR2"/>
    <s v="ROSA COLLAZO"/>
    <s v="PR 159, KM. 15.4"/>
    <n v="77.7"/>
    <n v="94.7"/>
    <n v="80.7"/>
    <d v="2024-11-03T00:00:00"/>
    <m/>
    <m/>
    <n v="18.3420507502242"/>
    <n v="-66.3097533523745"/>
  </r>
  <r>
    <x v="4"/>
    <n v="1220"/>
    <n v="3601220"/>
    <s v="COROZAL"/>
    <s v="TOTAL"/>
    <s v="TOTAL"/>
    <m/>
    <m/>
    <s v="VS"/>
    <s v="COR2"/>
    <s v="COROZAL S/S"/>
    <s v="PR 159, KM. 13.5"/>
    <n v="77.7"/>
    <n v="95.7"/>
    <n v="80.7"/>
    <d v="2024-11-03T00:00:00"/>
    <m/>
    <m/>
    <n v="18.3391430038408"/>
    <n v="-66.321925647984401"/>
  </r>
  <r>
    <x v="4"/>
    <n v="1225"/>
    <n v="3601225"/>
    <s v="COROZAL"/>
    <s v="ECOMAXX"/>
    <s v="ECOMAXX"/>
    <m/>
    <m/>
    <s v="VS"/>
    <s v="COR1"/>
    <s v="FIRST TRACK (ECOMAXX)"/>
    <s v="PR 142"/>
    <n v="79.7"/>
    <n v="98.7"/>
    <n v="81.7"/>
    <d v="2024-11-03T00:00:00"/>
    <m/>
    <m/>
    <n v="18.3502562672005"/>
    <n v="-66.309177780409996"/>
  </r>
  <r>
    <x v="4"/>
    <n v="1223"/>
    <n v="3601223"/>
    <s v="COROZAL"/>
    <s v="TOTAL"/>
    <s v="TOTAL"/>
    <m/>
    <m/>
    <s v="VS"/>
    <s v="COR1"/>
    <s v="M. AWADALLAH"/>
    <s v="CARR 159 KM 15.9 / CARR 164"/>
    <n v="77.7"/>
    <n v="96.7"/>
    <n v="89.7"/>
    <d v="2024-11-03T00:00:00"/>
    <m/>
    <m/>
    <n v="18.3408527727326"/>
    <n v="-66.305543805933894"/>
  </r>
  <r>
    <x v="4"/>
    <n v="6015"/>
    <n v="3606015"/>
    <s v="COROZAL"/>
    <s v="GULF"/>
    <s v="GULF"/>
    <m/>
    <m/>
    <s v="VS"/>
    <s v="COR2"/>
    <s v="RAMÓN MIRANDA"/>
    <s v="PR 159, KM. 7.5"/>
    <n v="77.7"/>
    <n v="99.7"/>
    <n v="89.7"/>
    <d v="2024-11-03T00:00:00"/>
    <m/>
    <m/>
    <n v="18.324134337516"/>
    <n v="-66.342341543936001"/>
  </r>
  <r>
    <x v="4"/>
    <n v="854"/>
    <n v="3606854"/>
    <s v="COROZAL"/>
    <s v="ECOMAXX"/>
    <s v="ECOMAXX"/>
    <m/>
    <m/>
    <s v="VS"/>
    <s v="COR1"/>
    <s v="ECOMAXX"/>
    <s v="CARR 159 KM 10.6 BO. DOS BOCAS "/>
    <n v="79.7"/>
    <n v="95.7"/>
    <m/>
    <d v="2024-11-03T00:00:00"/>
    <m/>
    <m/>
    <n v="18.326704869555201"/>
    <n v="-66.339003564058004"/>
  </r>
  <r>
    <x v="4"/>
    <n v="1224"/>
    <n v="3601224"/>
    <s v="COROZAL"/>
    <s v="TOTAL"/>
    <s v="TOTAL"/>
    <m/>
    <m/>
    <s v="VS"/>
    <s v="COR2"/>
    <s v="JESÚS CASTILLO"/>
    <s v="PR 159, KM. 16.4"/>
    <n v="77.7"/>
    <n v="96.7"/>
    <m/>
    <d v="2024-11-03T00:00:00"/>
    <m/>
    <m/>
    <n v="18.344110000000001"/>
    <n v="-66.303430000000006"/>
  </r>
  <r>
    <x v="4"/>
    <n v="1221"/>
    <n v="3601221"/>
    <s v="COROZAL"/>
    <s v="IND"/>
    <s v="IND"/>
    <m/>
    <m/>
    <s v="VS"/>
    <s v="COR3"/>
    <s v="MARÍA T VÁZQUEZ"/>
    <s v="PR 159, KM. 14"/>
    <n v="79.7"/>
    <n v="96.7"/>
    <m/>
    <d v="2024-11-03T00:00:00"/>
    <m/>
    <m/>
    <n v="18.337056107360699"/>
    <n v="-66.325380457059794"/>
  </r>
  <r>
    <x v="4"/>
    <n v="6514"/>
    <n v="3606514"/>
    <s v="COROZAL"/>
    <s v="IND"/>
    <s v="IND"/>
    <m/>
    <m/>
    <s v="VS"/>
    <s v="COR1"/>
    <s v="GASOLINERA COROZAL"/>
    <s v="PR 159, KM. 12.9"/>
    <s v=" "/>
    <s v=" "/>
    <m/>
    <d v="2024-11-03T00:00:00"/>
    <s v="X"/>
    <m/>
    <n v="18.341931491209799"/>
    <n v="-66.318656351071596"/>
  </r>
  <r>
    <x v="4"/>
    <n v="986"/>
    <n v="6400986"/>
    <s v="COROZAL"/>
    <s v="SHELL"/>
    <s v="SHELL"/>
    <s v="PUMA"/>
    <d v="2024-07-01T00:00:00"/>
    <s v="SM"/>
    <s v="COR1"/>
    <s v="JETDY, CORP."/>
    <s v="CARR 159 KM 12.1 BO. DOS BOCAS "/>
    <m/>
    <m/>
    <m/>
    <d v="2024-11-03T00:00:00"/>
    <s v="X"/>
    <s v="PENDING FOR RE-OPENING AS SHELL S/S"/>
    <n v="18.3326847460905"/>
    <n v="-66.330164086340901"/>
  </r>
  <r>
    <x v="4"/>
    <n v="1161"/>
    <n v="3601161"/>
    <s v="DORADO"/>
    <s v="TOTAL"/>
    <s v="TOTAL"/>
    <m/>
    <m/>
    <s v="FC"/>
    <s v="DOR2"/>
    <s v="GOLDEN HILL S/S"/>
    <s v="PR 2, KM. 27.5"/>
    <n v="78.7"/>
    <n v="93.7"/>
    <n v="79.7"/>
    <d v="2024-11-03T00:00:00"/>
    <m/>
    <m/>
    <n v="18.4102"/>
    <n v="-66.303100000000001"/>
  </r>
  <r>
    <x v="4"/>
    <n v="987"/>
    <n v="6400987"/>
    <s v="DORADO"/>
    <s v="TEXACO"/>
    <s v="TEXACO"/>
    <s v="PUMA"/>
    <m/>
    <s v="CC"/>
    <s v="DOR2"/>
    <s v="AKI PETROLEUM LLC"/>
    <s v="CARR. #2 24.5 BO. ESPINOSA"/>
    <n v="78.7"/>
    <n v="95.7"/>
    <n v="82.7"/>
    <d v="2024-11-03T00:00:00"/>
    <m/>
    <m/>
    <n v="18.4053"/>
    <n v="-66.275599999999997"/>
  </r>
  <r>
    <x v="4"/>
    <n v="2099"/>
    <n v="3602099"/>
    <s v="DORADO"/>
    <s v="TOTAL"/>
    <s v="TOTAL"/>
    <m/>
    <m/>
    <s v="FC"/>
    <s v="DOR2"/>
    <s v="MARIO MORALES"/>
    <s v="PR 2, KM. 26.1"/>
    <n v="81.7"/>
    <n v="97.7"/>
    <n v="87.7"/>
    <d v="2024-11-03T00:00:00"/>
    <m/>
    <m/>
    <n v="18.4060013906427"/>
    <n v="-66.289542901342799"/>
  </r>
  <r>
    <x v="4"/>
    <n v="122"/>
    <n v="6400122"/>
    <s v="DORADO"/>
    <s v="PUMA"/>
    <s v="PUMA"/>
    <m/>
    <m/>
    <s v="CC"/>
    <s v="DOR1"/>
    <s v="MEGA PETROLEUM CORP."/>
    <s v="CARR. #699 &amp; 854"/>
    <n v="80.7"/>
    <n v="107.7"/>
    <n v="101.7"/>
    <d v="2024-11-03T00:00:00"/>
    <m/>
    <m/>
    <n v="18.456157304982899"/>
    <n v="-66.255426556137706"/>
  </r>
  <r>
    <x v="4"/>
    <n v="191"/>
    <n v="6400191"/>
    <s v="DORADO"/>
    <s v="PUMA"/>
    <s v="PUMA"/>
    <m/>
    <m/>
    <s v="CC"/>
    <s v="DOR1"/>
    <s v="FUENTES SERVICE STATION, INC"/>
    <s v="CARR. 693 KM 8.2, MARGINAL COSTA ORO"/>
    <n v="86.7"/>
    <n v="101.7"/>
    <n v="107.7"/>
    <d v="2024-11-03T00:00:00"/>
    <m/>
    <m/>
    <n v="18.466764686962399"/>
    <n v="-66.277957360817894"/>
  </r>
  <r>
    <x v="4"/>
    <n v="1226"/>
    <n v="3601226"/>
    <s v="DORADO"/>
    <s v="MOBIL"/>
    <s v="MOBIL"/>
    <s v="SHELL"/>
    <d v="2022-10-01T00:00:00"/>
    <s v="FC"/>
    <s v="DOR3"/>
    <s v="WIFKI ODEH"/>
    <s v="PR 2, KM. 27.2"/>
    <n v="81.7"/>
    <n v="96.7"/>
    <m/>
    <d v="2024-11-03T00:00:00"/>
    <m/>
    <m/>
    <n v="18.405718620127299"/>
    <n v="-66.299179571517797"/>
  </r>
  <r>
    <x v="4"/>
    <n v="464"/>
    <n v="6400464"/>
    <s v="DORADO"/>
    <s v="TEXACO"/>
    <s v="TEXACO"/>
    <s v="PUMA"/>
    <d v="2023-12-01T00:00:00"/>
    <s v="CC"/>
    <s v="DOR1"/>
    <s v="COOP GASOLINERA DE DORADO"/>
    <s v="CALLE MENDEZ VIGO 343 "/>
    <n v="83.7"/>
    <n v="99.7"/>
    <m/>
    <d v="2024-11-03T00:00:00"/>
    <m/>
    <m/>
    <n v="18.460385960129098"/>
    <n v="-66.265846913517507"/>
  </r>
  <r>
    <x v="4"/>
    <n v="3048"/>
    <n v="3603048"/>
    <s v="DORADO"/>
    <s v="MOBIL"/>
    <s v="MOBIL"/>
    <s v="SHELL"/>
    <d v="2022-12-01T00:00:00"/>
    <s v="FC"/>
    <s v="DOR1"/>
    <s v="JUAN MORALES"/>
    <s v="CALLE MENDEZ VIGO"/>
    <n v="85.7"/>
    <n v="105.7"/>
    <m/>
    <d v="2024-11-03T00:00:00"/>
    <m/>
    <m/>
    <n v="18.4582573212532"/>
    <n v="-66.259123798551499"/>
  </r>
  <r>
    <x v="4"/>
    <n v="3049"/>
    <n v="3603049"/>
    <s v="DORADO"/>
    <s v="MOBIL"/>
    <s v="MOBIL"/>
    <s v="SHELL"/>
    <d v="2022-12-01T00:00:00"/>
    <s v="FC"/>
    <s v="DOR1"/>
    <s v="FRANCISCO FREIRÍA"/>
    <s v="MARGINAL, MARTORELL"/>
    <n v="98.7"/>
    <n v="113.7"/>
    <m/>
    <d v="2024-11-03T00:00:00"/>
    <m/>
    <m/>
    <n v="18.4612371544866"/>
    <n v="-66.267474433623804"/>
  </r>
  <r>
    <x v="8"/>
    <n v="807"/>
    <n v="3606806"/>
    <s v="FAJARDO"/>
    <s v="GULF"/>
    <s v="GULF"/>
    <s v="ECOMAXX"/>
    <d v="2021-08-01T00:00:00"/>
    <s v="HM"/>
    <s v="FAJ2"/>
    <s v="SARDINERAS/ANTES ECOMAXX"/>
    <s v="CALLE UNION 195, BO. QUEBRADA VUELTAS"/>
    <n v="79.7"/>
    <n v="96.7"/>
    <n v="79.7"/>
    <d v="2024-11-03T00:00:00"/>
    <m/>
    <m/>
    <n v="18.331199999999999"/>
    <n v="-65.6417"/>
  </r>
  <r>
    <x v="8"/>
    <n v="73"/>
    <n v="6400073"/>
    <s v="FAJARDO"/>
    <s v="PUMA"/>
    <s v="PUMA"/>
    <m/>
    <m/>
    <s v="FR"/>
    <s v="FAJ1"/>
    <s v="C-FUELS, LLC"/>
    <s v="CARR. #3 KM. 43.5, BO. QUEBRADA FAJARDO/WALMART"/>
    <n v="78.7"/>
    <n v="95.7"/>
    <n v="82.7"/>
    <d v="2024-11-03T00:00:00"/>
    <m/>
    <m/>
    <n v="18.345800000000001"/>
    <n v="-65.6721"/>
  </r>
  <r>
    <x v="8"/>
    <n v="376"/>
    <n v="6400376"/>
    <s v="FAJARDO"/>
    <s v="TEXACO"/>
    <s v="TEXACO"/>
    <s v="PUMA"/>
    <m/>
    <s v="FR"/>
    <s v="FAJ1"/>
    <s v="FAJARDO S/S INC"/>
    <s v="CARR. # 194 ESQ. MAIN ST."/>
    <n v="79.7"/>
    <n v="96.7"/>
    <n v="83.7"/>
    <d v="2024-11-03T00:00:00"/>
    <m/>
    <m/>
    <n v="18.340499999999999"/>
    <n v="-65.660499999999999"/>
  </r>
  <r>
    <x v="8"/>
    <n v="804"/>
    <n v="6400804"/>
    <s v="FAJARDO"/>
    <s v="TEXACO"/>
    <s v="TEXACO"/>
    <s v="PUMA"/>
    <m/>
    <s v="FR"/>
    <s v="FAJ1"/>
    <s v="JM SERVICES INC."/>
    <s v="CARR. #3, KM. 43.2, BO. QUEBRADA"/>
    <n v="79.7"/>
    <n v="96.7"/>
    <n v="83.7"/>
    <d v="2024-11-03T00:00:00"/>
    <m/>
    <m/>
    <n v="18.349"/>
    <n v="-65.679000000000002"/>
  </r>
  <r>
    <x v="8"/>
    <n v="2013"/>
    <n v="3602013"/>
    <s v="FAJARDO"/>
    <s v="TOTAL"/>
    <s v="TOTAL"/>
    <m/>
    <m/>
    <s v="HM"/>
    <s v="FAJ1"/>
    <s v="JESÚS ROLDÁN"/>
    <s v="PR 3, KM. 42.3"/>
    <n v="79.7"/>
    <n v="95.7"/>
    <n v="85.7"/>
    <d v="2024-11-03T00:00:00"/>
    <m/>
    <m/>
    <n v="18.332100000000001"/>
    <n v="-65.661699999999996"/>
  </r>
  <r>
    <x v="8"/>
    <n v="132"/>
    <n v="6400132"/>
    <s v="FAJARDO"/>
    <s v="PUMA"/>
    <s v="PUMA"/>
    <m/>
    <m/>
    <s v="FR"/>
    <s v="FAJ2"/>
    <s v="KARYM &amp; HERMANOS AA GAS STATION"/>
    <s v="CARR. # 987, KM. 0.2"/>
    <n v="85.7"/>
    <m/>
    <n v="89.7"/>
    <d v="2024-11-03T00:00:00"/>
    <m/>
    <m/>
    <n v="18.332000000000001"/>
    <n v="-65.646600000000007"/>
  </r>
  <r>
    <x v="8"/>
    <n v="6804"/>
    <n v="3606804"/>
    <s v="FAJARDO"/>
    <s v="GULF"/>
    <s v="GULF"/>
    <s v="TOTAL"/>
    <d v="2023-09-01T00:00:00"/>
    <s v="HM"/>
    <s v="FAJ2"/>
    <s v="PUEBLO"/>
    <s v="CALLE GENERAL VALERO, FAJARDO"/>
    <n v="79.7"/>
    <n v="95.7"/>
    <m/>
    <d v="2024-11-03T00:00:00"/>
    <m/>
    <s v="ANTES TOTAL, AHORA GULF (SEP-2023)"/>
    <n v="18.3292"/>
    <n v="-65.651200000000003"/>
  </r>
  <r>
    <x v="8"/>
    <n v="156"/>
    <n v="6400156"/>
    <s v="FAJARDO"/>
    <s v="PUMA"/>
    <s v="PUMA"/>
    <m/>
    <m/>
    <s v="FR"/>
    <s v="FAJ1"/>
    <s v="JOSE ISMAEL MARQUEZ ALGARIN"/>
    <s v="CARR. #3 KM. 44.5, SECTOR QUEBRADA HUERTAS"/>
    <n v="78.7"/>
    <n v="98.7"/>
    <m/>
    <d v="2024-11-03T00:00:00"/>
    <m/>
    <m/>
    <n v="18.332799999999999"/>
    <n v="-65.662999999999997"/>
  </r>
  <r>
    <x v="8"/>
    <n v="3080"/>
    <n v="3603080"/>
    <s v="FAJARDO"/>
    <s v="MOBIL"/>
    <s v="MOBIL"/>
    <s v="SHELL"/>
    <d v="2022-10-01T00:00:00"/>
    <s v="HM"/>
    <s v="FAJ2"/>
    <s v="NEW S/S"/>
    <s v="PR 3, ESQ. PR 53"/>
    <n v="82.7"/>
    <n v="98.7"/>
    <m/>
    <d v="2024-11-03T00:00:00"/>
    <m/>
    <m/>
    <n v="18.316299999999998"/>
    <n v="-65.650499999999994"/>
  </r>
  <r>
    <x v="4"/>
    <n v="2197"/>
    <n v="3602197"/>
    <s v="FLORIDA"/>
    <s v="TOTAL"/>
    <s v="TOTAL"/>
    <m/>
    <m/>
    <s v="VS"/>
    <s v="FLO1"/>
    <s v="FÉLIX VIERA"/>
    <s v="CARR 140 KM 56.1 / NR CARR 642"/>
    <n v="79.7"/>
    <n v="99.7"/>
    <n v="83.7"/>
    <d v="2024-11-03T00:00:00"/>
    <m/>
    <m/>
    <n v="18.374099999999999"/>
    <n v="-66.563299999999998"/>
  </r>
  <r>
    <x v="4"/>
    <n v="102"/>
    <n v="6400102"/>
    <s v="FLORIDA"/>
    <s v="PUMA"/>
    <s v="PUMA"/>
    <m/>
    <m/>
    <s v="CC"/>
    <s v="FLO1"/>
    <s v="RMS GAS STATION INC."/>
    <s v="CARR. #140, KM. 5.3 SECTOR LOS VÁZQUEZ"/>
    <n v="79.7"/>
    <m/>
    <m/>
    <d v="2024-11-03T00:00:00"/>
    <m/>
    <m/>
    <n v="18.3719"/>
    <n v="-66.564099999999996"/>
  </r>
  <r>
    <x v="7"/>
    <n v="801"/>
    <n v="6400801"/>
    <s v="GUANICA"/>
    <s v="TEXACO"/>
    <s v="TEXACO"/>
    <s v="PUMA"/>
    <m/>
    <s v="TT"/>
    <s v="GUAN1"/>
    <s v="SERVISTATION MS, INC"/>
    <s v="CARR. 116 KM. 24.7 BO. CAÑO "/>
    <n v="82.7"/>
    <n v="97.7"/>
    <n v="84.7"/>
    <d v="2024-11-03T00:00:00"/>
    <m/>
    <m/>
    <n v="17.9953"/>
    <n v="-66.891900000000007"/>
  </r>
  <r>
    <x v="7"/>
    <n v="1228"/>
    <n v="3601228"/>
    <s v="GUANICA"/>
    <s v="TOTAL"/>
    <s v="TOTAL"/>
    <m/>
    <m/>
    <s v="PL"/>
    <s v="GUAN1"/>
    <s v="TOTAL ENERGIES GUANICA / EUGENIO RODRIGUEZ"/>
    <s v="CALLE 25 DE JULIO"/>
    <n v="83.7"/>
    <n v="99.7"/>
    <m/>
    <d v="2024-11-03T00:00:00"/>
    <m/>
    <m/>
    <n v="17.976400000000002"/>
    <n v="-66.907499999999999"/>
  </r>
  <r>
    <x v="7"/>
    <n v="1227"/>
    <n v="3601227"/>
    <s v="GUANICA"/>
    <s v="IND"/>
    <s v="UTF"/>
    <m/>
    <m/>
    <s v="PL"/>
    <s v="GUAN1"/>
    <s v="EDWARD S/S"/>
    <s v="CALLE 25 DE JULIO"/>
    <n v="81.7"/>
    <n v="101.7"/>
    <m/>
    <d v="2024-11-03T00:00:00"/>
    <m/>
    <m/>
    <n v="17.9742"/>
    <n v="-66.907499999999999"/>
  </r>
  <r>
    <x v="7"/>
    <n v="863"/>
    <n v="6400863"/>
    <s v="GUANICA"/>
    <s v="PUMA"/>
    <s v="PUMA"/>
    <m/>
    <m/>
    <s v="TT"/>
    <s v="GUAN1"/>
    <s v="EDWIN ALMODOVAR NAZARIO"/>
    <s v="CALLE BERDUN #1"/>
    <m/>
    <m/>
    <m/>
    <d v="2024-11-03T00:00:00"/>
    <s v="X"/>
    <m/>
    <n v="17.9665"/>
    <n v="-66.9315"/>
  </r>
  <r>
    <x v="9"/>
    <n v="1132"/>
    <n v="3601132"/>
    <s v="GUAYAMA"/>
    <s v="IND"/>
    <s v="PHILLIPS 66"/>
    <s v="ECOMAXX"/>
    <s v="N/A"/>
    <s v="RD"/>
    <s v="GUAY2"/>
    <s v="LUIS H. NOGUERAS"/>
    <s v="PR 3, KM. 141.1"/>
    <n v="79.7"/>
    <m/>
    <n v="78.7"/>
    <d v="2024-11-03T00:00:00"/>
    <m/>
    <m/>
    <n v="17.961008"/>
    <n v="-66.137038000000004"/>
  </r>
  <r>
    <x v="9"/>
    <n v="6036"/>
    <n v="3606036"/>
    <s v="GUAYAMA"/>
    <s v="GULF"/>
    <s v="GULF"/>
    <m/>
    <m/>
    <s v="RD"/>
    <s v="GUAY2"/>
    <s v="GULF"/>
    <s v="PR 3. KM. 140.6"/>
    <n v="81.7"/>
    <n v="95.7"/>
    <n v="79.7"/>
    <d v="2024-11-03T00:00:00"/>
    <m/>
    <m/>
    <n v="17.963899999999999"/>
    <n v="-66.133700000000005"/>
  </r>
  <r>
    <x v="9"/>
    <n v="3050"/>
    <n v="3603050"/>
    <s v="GUAYAMA"/>
    <s v="MOBIL"/>
    <s v="MOBIL"/>
    <s v="SHELL"/>
    <d v="2023-03-01T00:00:00"/>
    <s v="RD"/>
    <s v="GUAY2"/>
    <s v="JUAN E. BELTRÁN"/>
    <s v="PR 3, KM. 139.9"/>
    <n v="82.7"/>
    <n v="98.7"/>
    <n v="84.7"/>
    <d v="2024-11-03T00:00:00"/>
    <m/>
    <m/>
    <n v="17.96818"/>
    <n v="-66.129320000000007"/>
  </r>
  <r>
    <x v="3"/>
    <n v="96"/>
    <n v="6400096"/>
    <s v="GUAYAMA"/>
    <s v="TEXACO"/>
    <s v="TEXACO"/>
    <s v="PUMA"/>
    <m/>
    <s v="ES"/>
    <s v="GUAY1"/>
    <s v="JUAN E. BELTRAN RODRIGUEZ"/>
    <s v="CARR. #3 KM. 134.2 BO. ALGARROBO"/>
    <n v="84.7"/>
    <n v="98.7"/>
    <n v="84.7"/>
    <d v="2024-11-03T00:00:00"/>
    <m/>
    <m/>
    <n v="17.978559000000001"/>
    <n v="-66.091317000000004"/>
  </r>
  <r>
    <x v="3"/>
    <n v="2089"/>
    <n v="3602089"/>
    <s v="GUAYAMA"/>
    <s v="TOTAL"/>
    <s v="TOTAL"/>
    <m/>
    <m/>
    <s v="RD"/>
    <s v="GUAY1"/>
    <s v="JBS SERVICE STATION"/>
    <s v="PR 3, KM. 135.5"/>
    <n v="84.7"/>
    <n v="100.7"/>
    <n v="87.7"/>
    <d v="2024-11-03T00:00:00"/>
    <m/>
    <m/>
    <n v="17.979420000000001"/>
    <n v="-66.102289999999996"/>
  </r>
  <r>
    <x v="9"/>
    <n v="2087"/>
    <n v="3602087"/>
    <s v="GUAYAMA"/>
    <s v="TOTAL"/>
    <s v="TOTAL"/>
    <m/>
    <m/>
    <s v="RD"/>
    <s v="GUAY2"/>
    <s v="M Y F"/>
    <s v="PR 3, KM. 144.1 (PUERTO JOBOS)"/>
    <n v="79.7"/>
    <n v="93.7"/>
    <m/>
    <d v="2024-11-03T00:00:00"/>
    <m/>
    <m/>
    <n v="17.956568999999998"/>
    <n v="-66.166480000000007"/>
  </r>
  <r>
    <x v="3"/>
    <n v="1097"/>
    <n v="3601097"/>
    <s v="GUAYAMA"/>
    <s v="GULF"/>
    <s v="GULF"/>
    <s v="ECOMAXX"/>
    <s v="N/A"/>
    <s v="RD"/>
    <s v="GUAY1"/>
    <s v="GS STATION"/>
    <s v="PR 3, KM. 134.4"/>
    <n v="80.7"/>
    <n v="95.7"/>
    <m/>
    <d v="2024-11-03T00:00:00"/>
    <m/>
    <m/>
    <n v="17.978785999999999"/>
    <n v="-66.092573000000002"/>
  </r>
  <r>
    <x v="9"/>
    <n v="1045"/>
    <n v="3601045"/>
    <s v="GUAYAMA"/>
    <s v="GULF"/>
    <s v="GULF"/>
    <m/>
    <m/>
    <s v="RD"/>
    <s v="GUAY2"/>
    <s v="SAMUEL TORRES"/>
    <s v="PR 3, KM. 147.3"/>
    <n v="80.7"/>
    <n v="95.7"/>
    <m/>
    <d v="2024-11-03T00:00:00"/>
    <m/>
    <m/>
    <n v="17.965762000000002"/>
    <n v="-66.190625999999995"/>
  </r>
  <r>
    <x v="9"/>
    <n v="2056"/>
    <n v="3602056"/>
    <s v="GUAYAMA"/>
    <s v="TOTAL"/>
    <s v="TOTAL"/>
    <m/>
    <m/>
    <s v="RD"/>
    <s v="GUAY1"/>
    <s v="ISMAEL DE JESÚS"/>
    <s v="PR 3, KM. 138.3"/>
    <n v="83.7"/>
    <n v="97.7"/>
    <m/>
    <d v="2024-11-03T00:00:00"/>
    <m/>
    <m/>
    <n v="17.979835999999999"/>
    <n v="-66.121758"/>
  </r>
  <r>
    <x v="3"/>
    <n v="809"/>
    <n v="6400809"/>
    <s v="GUAYAMA"/>
    <s v="PUMA"/>
    <s v="PUMA"/>
    <m/>
    <m/>
    <s v="ES"/>
    <s v="GUAY2"/>
    <s v="CARLOS A BURGOS ROCA"/>
    <s v="CARR. #54, KM. 0.4"/>
    <n v="83.7"/>
    <n v="97.7"/>
    <m/>
    <d v="2024-11-03T00:00:00"/>
    <m/>
    <m/>
    <n v="17.976317999999999"/>
    <n v="-66.120239999999995"/>
  </r>
  <r>
    <x v="3"/>
    <n v="1046"/>
    <n v="3601046"/>
    <s v="GUAYAMA"/>
    <s v="ECOMAXX"/>
    <s v="ECOMAXX"/>
    <m/>
    <m/>
    <s v="RD"/>
    <s v="GUAY1"/>
    <s v="GARAJE ACOSTA"/>
    <s v="PR 3, KM. 136.1"/>
    <n v="82.7"/>
    <n v="98.7"/>
    <m/>
    <d v="2024-11-03T00:00:00"/>
    <m/>
    <m/>
    <n v="17.980460999999998"/>
    <n v="-66.110052999999994"/>
  </r>
  <r>
    <x v="3"/>
    <n v="195"/>
    <n v="6400195"/>
    <s v="GUAYAMA"/>
    <s v="PUMA"/>
    <s v="PUMA"/>
    <m/>
    <m/>
    <s v="ES"/>
    <s v="GUAY1"/>
    <s v="HASAN BADRAM KHADER"/>
    <s v="CARR. #3 KM. 135.2 "/>
    <m/>
    <m/>
    <m/>
    <d v="2024-11-03T00:00:00"/>
    <s v="X"/>
    <m/>
    <n v="17.979557"/>
    <n v="-66.101681999999997"/>
  </r>
  <r>
    <x v="3"/>
    <n v="805"/>
    <n v="6400805"/>
    <s v="GUAYAMA"/>
    <s v="PUMA"/>
    <s v="PUMA"/>
    <m/>
    <m/>
    <s v="ES"/>
    <s v="GUAY1"/>
    <s v="ORESTES MARTINEZ GONZALEZ."/>
    <s v="CARR. #3 KM 135.8 AVE. LOS VETERANOS"/>
    <m/>
    <m/>
    <m/>
    <d v="2024-11-03T00:00:00"/>
    <s v="X"/>
    <m/>
    <n v="17.980350000000001"/>
    <n v="-66.106719999999996"/>
  </r>
  <r>
    <x v="9"/>
    <n v="2055"/>
    <n v="3602055"/>
    <s v="GUAYAMA"/>
    <s v="TOTAL"/>
    <s v="TOTAL"/>
    <m/>
    <m/>
    <s v="RD"/>
    <s v="GUAY2"/>
    <s v="ROBERTO BUFFILL"/>
    <s v="PR 3. KM. 140.7"/>
    <m/>
    <m/>
    <m/>
    <d v="2024-11-03T00:00:00"/>
    <s v="X"/>
    <m/>
    <n v="17.962669999999999"/>
    <n v="-66.134797000000006"/>
  </r>
  <r>
    <x v="9"/>
    <n v="2088"/>
    <n v="3602088"/>
    <s v="GUAYAMA"/>
    <s v="IND"/>
    <s v="IND"/>
    <m/>
    <m/>
    <s v="RD"/>
    <s v="GUAY2"/>
    <s v="LAS MAREAS"/>
    <s v="PR 3, KM. 141.2 "/>
    <m/>
    <m/>
    <m/>
    <d v="2024-11-03T00:00:00"/>
    <s v="X"/>
    <m/>
    <n v="17.960422999999999"/>
    <n v="-66.139398999999997"/>
  </r>
  <r>
    <x v="7"/>
    <n v="3103"/>
    <n v="3603103"/>
    <s v="GUAYANILLA"/>
    <s v="MOBIL"/>
    <s v="MOBIL"/>
    <s v="SHELL"/>
    <d v="2022-12-01T00:00:00"/>
    <s v="PL"/>
    <s v="GUAYA1"/>
    <s v="LUIS E. LUGO"/>
    <s v="CALLE DR BARBOSA 2 - (PRIMERA ENTRADA)"/>
    <n v="80.7"/>
    <n v="96.7"/>
    <n v="82.7"/>
    <d v="2024-11-03T00:00:00"/>
    <m/>
    <m/>
    <n v="18.019300000000001"/>
    <n v="-66.788600000000002"/>
  </r>
  <r>
    <x v="7"/>
    <n v="6771"/>
    <n v="3606771"/>
    <s v="GUAYANILLA"/>
    <s v="ECOMAXX"/>
    <s v="ECOMAXX"/>
    <m/>
    <m/>
    <s v="PL"/>
    <s v="GUAYA1"/>
    <s v="ROSARIO S/S"/>
    <s v="PPR 127, KM 8.1 BO. QUEBRADAS"/>
    <n v="81.7"/>
    <n v="100.7"/>
    <n v="84.7"/>
    <d v="2024-11-03T00:00:00"/>
    <m/>
    <m/>
    <n v="18.033999999999999"/>
    <n v="-66.801400000000001"/>
  </r>
  <r>
    <x v="7"/>
    <n v="938"/>
    <n v="6400938"/>
    <s v="GUAYANILLA"/>
    <s v="TEXACO"/>
    <s v="TEXACO"/>
    <s v="PUMA"/>
    <m/>
    <s v="RS"/>
    <s v="GUAYA2"/>
    <s v="GHASSAN JALAL ZAYED"/>
    <s v="CARRETERA 127, INTERSECCIÓN 383, BO. MAGAS ABAJO"/>
    <n v="83.7"/>
    <n v="100.7"/>
    <n v="85.7"/>
    <d v="2024-11-03T00:00:00"/>
    <m/>
    <m/>
    <n v="18.015999999999998"/>
    <n v="-66.775700000000001"/>
  </r>
  <r>
    <x v="7"/>
    <n v="1231"/>
    <n v="3601231"/>
    <s v="GUAYANILLA"/>
    <s v="IND"/>
    <s v="ULTRA TOP FUELS"/>
    <s v="TOTAL"/>
    <m/>
    <s v="PL"/>
    <s v="GUAYA1"/>
    <s v="SOL S/S"/>
    <s v="CALLE MUÑOZ RIVERA # 150"/>
    <n v="81.7"/>
    <n v="95.7"/>
    <m/>
    <d v="2024-11-03T00:00:00"/>
    <m/>
    <m/>
    <n v="18.017700000000001"/>
    <n v="-66.790800000000004"/>
  </r>
  <r>
    <x v="7"/>
    <n v="844"/>
    <n v="6400844"/>
    <s v="GUAYANILLA"/>
    <s v="PUMA"/>
    <s v="PUMA"/>
    <m/>
    <m/>
    <s v="WR"/>
    <s v="GUAYA1"/>
    <s v="ANTONIO ANGEL JUAN LEON"/>
    <s v="CALLE MUÑOZ RIVERA #163 BO. SITIOS"/>
    <n v="85.7"/>
    <n v="102.7"/>
    <m/>
    <d v="2024-11-03T00:00:00"/>
    <m/>
    <m/>
    <n v="18.021799999999999"/>
    <n v="-66.792500000000004"/>
  </r>
  <r>
    <x v="2"/>
    <n v="1037"/>
    <n v="3601037"/>
    <s v="GUAYNABO"/>
    <s v="GULF"/>
    <s v="GULF"/>
    <m/>
    <m/>
    <s v="FR"/>
    <s v="GUA4"/>
    <s v="ROCK S/S"/>
    <s v="CARR 1 KM 20.4 LA MUDA"/>
    <n v="77.7"/>
    <n v="93.7"/>
    <n v="77.7"/>
    <d v="2024-11-03T00:00:00"/>
    <m/>
    <m/>
    <n v="18.331600000000002"/>
    <n v="-66.098600000000005"/>
  </r>
  <r>
    <x v="6"/>
    <n v="5060"/>
    <n v="3605060"/>
    <s v="GUAYNABO"/>
    <s v="SHELL"/>
    <s v="SHELL"/>
    <s v="TORAL"/>
    <d v="2022-09-01T00:00:00"/>
    <s v="FR"/>
    <s v="GUA2"/>
    <s v="TORAL TO GO LOS FRAILES"/>
    <s v="PR 169, KM. 4.9"/>
    <n v="78.7"/>
    <n v="96.7"/>
    <n v="79.7"/>
    <d v="2024-11-03T00:00:00"/>
    <m/>
    <m/>
    <n v="18.363772000000001"/>
    <n v="-66.111759000000006"/>
  </r>
  <r>
    <x v="2"/>
    <n v="6515"/>
    <n v="3606515"/>
    <s v="GUAYNABO"/>
    <s v="SHELL"/>
    <s v="SHELL"/>
    <s v="TORAL"/>
    <d v="2023-04-09T00:00:00"/>
    <s v="FR"/>
    <s v="GUA2"/>
    <s v="RODAS RONDÓN"/>
    <s v="PR 20, KM. 9.2 BO. CAMARONES"/>
    <n v="77.7"/>
    <n v="94.7"/>
    <n v="82.7"/>
    <d v="2024-11-03T00:00:00"/>
    <m/>
    <m/>
    <n v="18.331600000000002"/>
    <n v="-66.1006"/>
  </r>
  <r>
    <x v="6"/>
    <n v="2057"/>
    <n v="3602057"/>
    <s v="GUAYNABO"/>
    <s v="TOTAL"/>
    <s v="TOTAL"/>
    <m/>
    <m/>
    <s v="FR"/>
    <s v="BAY5"/>
    <s v="LUIS F. RAMOS"/>
    <s v="PR 2 KM 7.1, BO. JUAN DOMINGO"/>
    <n v="80.7"/>
    <n v="95.7"/>
    <n v="83.7"/>
    <d v="2024-11-03T00:00:00"/>
    <m/>
    <m/>
    <n v="18.4009"/>
    <n v="-66.119399999999999"/>
  </r>
  <r>
    <x v="6"/>
    <n v="2100"/>
    <n v="3602100"/>
    <s v="GUAYNABO"/>
    <s v="TOTAL"/>
    <s v="TOTAL"/>
    <m/>
    <m/>
    <s v="FC"/>
    <s v="BAY5"/>
    <s v="VILLA CAPARRA"/>
    <s v="PR 2 KM 7.2, BO. JUAN DOMINGO"/>
    <n v="80.7"/>
    <n v="95.7"/>
    <n v="83.7"/>
    <d v="2024-11-03T00:00:00"/>
    <m/>
    <m/>
    <n v="18.400700000000001"/>
    <n v="-66.120199999999997"/>
  </r>
  <r>
    <x v="2"/>
    <n v="930"/>
    <n v="6400930"/>
    <s v="GUAYNABO"/>
    <s v="PUMA"/>
    <s v="PUMA"/>
    <m/>
    <m/>
    <s v="LS"/>
    <s v="CAG1"/>
    <s v="GAMA GROUP, INC"/>
    <s v="CARR #1, KM 22.0 "/>
    <n v="82.7"/>
    <n v="99.7"/>
    <n v="85.7"/>
    <d v="2024-11-03T00:00:00"/>
    <m/>
    <m/>
    <n v="18.3232"/>
    <n v="-66.097399999999993"/>
  </r>
  <r>
    <x v="6"/>
    <n v="351"/>
    <n v="6400351"/>
    <s v="GUAYNABO"/>
    <s v="PUMA"/>
    <s v="PUMA"/>
    <m/>
    <m/>
    <s v="TJ"/>
    <s v="GUA3"/>
    <s v="REXCO PARK FUEL CORP."/>
    <s v="CARR 165, KM 3.6, REXCO INDUSTRIAL PARK, GUAYNABO, PR"/>
    <n v="81.7"/>
    <n v="96.7"/>
    <n v="86.7"/>
    <d v="2024-11-03T00:00:00"/>
    <m/>
    <m/>
    <n v="18.413900000000002"/>
    <n v="-66.105699999999999"/>
  </r>
  <r>
    <x v="2"/>
    <n v="2092"/>
    <n v="3602092"/>
    <s v="GUAYNABO"/>
    <s v="TOTAL"/>
    <s v="TOTAL"/>
    <m/>
    <m/>
    <s v="FR"/>
    <s v="GUA4"/>
    <s v="GASOLINERA FRACMAR"/>
    <s v="PR 1 /CARR. 20, LA MUDA"/>
    <n v="81.7"/>
    <n v="100.7"/>
    <n v="86.7"/>
    <d v="2024-11-03T00:00:00"/>
    <m/>
    <m/>
    <n v="18.329899999999999"/>
    <n v="-66.099100000000007"/>
  </r>
  <r>
    <x v="6"/>
    <n v="367"/>
    <n v="6400367"/>
    <s v="GUAYNABO"/>
    <s v="TEXACO"/>
    <s v="TEXACO"/>
    <s v="PUMA"/>
    <d v="2022-08-01T00:00:00"/>
    <s v="LS"/>
    <s v="SJU2"/>
    <s v="LUIS CARLOS CRESPO ORTIZ"/>
    <s v="AVE. APOLO , CALLE MERCURIO, URB. APOLO"/>
    <n v="81.7"/>
    <n v="98.7"/>
    <n v="89.7"/>
    <d v="2024-11-03T00:00:00"/>
    <m/>
    <m/>
    <n v="18.363099999999999"/>
    <n v="-66.091499999999996"/>
  </r>
  <r>
    <x v="6"/>
    <n v="6703"/>
    <n v="6406703"/>
    <s v="GUAYNABO"/>
    <s v="TEXACO"/>
    <s v="TEXACO"/>
    <s v="IND"/>
    <d v="2020-11-01T00:00:00"/>
    <s v="FR"/>
    <s v="GUA2"/>
    <s v="EDWIN STELLA"/>
    <s v="PR 169, BO. CAMARONES"/>
    <n v="82.7"/>
    <n v="99.7"/>
    <n v="89.7"/>
    <d v="2024-11-03T00:00:00"/>
    <m/>
    <m/>
    <n v="18.3474"/>
    <n v="-66.108599999999996"/>
  </r>
  <r>
    <x v="6"/>
    <n v="2134"/>
    <n v="3602134"/>
    <s v="GUAYNABO"/>
    <s v="TOTAL"/>
    <s v="TOTAL"/>
    <m/>
    <m/>
    <s v="FR"/>
    <s v="GUA3"/>
    <s v="SAN PATRICIO (AVE. ORTEGÓN)"/>
    <s v="SAN PATRICIO (AVE. ORTEGÓN)"/>
    <n v="83.7"/>
    <n v="100.7"/>
    <n v="92.7"/>
    <d v="2024-11-03T00:00:00"/>
    <m/>
    <m/>
    <n v="18.409300000000002"/>
    <n v="-66.103899999999996"/>
  </r>
  <r>
    <x v="6"/>
    <n v="2112"/>
    <n v="3602112"/>
    <s v="GUAYNABO"/>
    <s v="TOTAL"/>
    <s v="TOTAL"/>
    <m/>
    <m/>
    <s v="FR"/>
    <s v="GUA3"/>
    <s v="ENRIQUE ROCA"/>
    <s v="PR 19, GARDEN HILL"/>
    <n v="86.7"/>
    <n v="102.7"/>
    <n v="92.7"/>
    <d v="2024-11-03T00:00:00"/>
    <m/>
    <m/>
    <n v="18.397600000000001"/>
    <n v="-66.107600000000005"/>
  </r>
  <r>
    <x v="6"/>
    <n v="3052"/>
    <n v="3603052"/>
    <s v="GUAYNABO"/>
    <s v="MOBIL"/>
    <s v="MOBIL"/>
    <s v="SHELL"/>
    <d v="2022-11-01T00:00:00"/>
    <s v="FR"/>
    <s v="GUA1"/>
    <s v="LOS FRAILES S/S"/>
    <s v="PR 177, ESQ. URB. MUÑOZ RIVERA,  LOS FILTROS"/>
    <n v="76.7"/>
    <n v="93.7"/>
    <m/>
    <d v="2024-11-03T00:00:00"/>
    <m/>
    <m/>
    <n v="18.381399999999999"/>
    <n v="-66.105400000000003"/>
  </r>
  <r>
    <x v="6"/>
    <n v="2058"/>
    <n v="3602058"/>
    <s v="GUAYNABO"/>
    <s v="TOTAL"/>
    <s v="TOTAL"/>
    <m/>
    <m/>
    <s v="FR"/>
    <s v="GUA1"/>
    <s v="ANTONIO GONCALVES / LOS RANCHOS"/>
    <s v="CARR 20 SR KM 2.5 EXP. MARTÍNEZ NADAL"/>
    <n v="81.7"/>
    <n v="95.7"/>
    <m/>
    <d v="2024-11-03T00:00:00"/>
    <m/>
    <m/>
    <n v="18.386800000000001"/>
    <n v="-66.106099999999998"/>
  </r>
  <r>
    <x v="6"/>
    <n v="3081"/>
    <n v="3603081"/>
    <s v="GUAYNABO"/>
    <s v="MOBIL"/>
    <s v="MOBIL"/>
    <s v="SHELL"/>
    <d v="2022-12-01T00:00:00"/>
    <s v="FR"/>
    <s v="GUA3"/>
    <s v="CARLOS BAEZ"/>
    <s v="PR 177 KM 2.5 PR 177 (AVE LOMAS VERDES)"/>
    <n v="81.7"/>
    <n v="95.7"/>
    <m/>
    <d v="2024-11-03T00:00:00"/>
    <m/>
    <m/>
    <n v="18.3841"/>
    <n v="-66.119299999999996"/>
  </r>
  <r>
    <x v="6"/>
    <n v="43"/>
    <n v="6400043"/>
    <s v="GUAYNABO"/>
    <s v="TEXACO"/>
    <s v="TEXACO"/>
    <s v="PUMA"/>
    <d v="2022-11-01T00:00:00"/>
    <s v="TJ"/>
    <s v="GUA1"/>
    <s v="C-FUELS, LLC"/>
    <s v="AVE. ESMERALDA ESQ. LOPATEGUI, GUAYNABO"/>
    <n v="79.7"/>
    <n v="96.7"/>
    <m/>
    <d v="2024-11-03T00:00:00"/>
    <m/>
    <m/>
    <n v="18.370999999999999"/>
    <n v="-66.100200000000001"/>
  </r>
  <r>
    <x v="6"/>
    <n v="1119"/>
    <n v="3601119"/>
    <s v="GUAYNABO"/>
    <s v="SHELL"/>
    <s v="SHELL"/>
    <s v="TORAL"/>
    <d v="2022-09-01T00:00:00"/>
    <s v="FR"/>
    <s v="GUA3"/>
    <s v="TORAL"/>
    <s v="AVE. LUIS VIGOREUX / CALLE SIRIO, GARDEN HILLS"/>
    <n v="79.7"/>
    <n v="96.7"/>
    <m/>
    <d v="2024-11-03T00:00:00"/>
    <m/>
    <m/>
    <n v="18.398800000000001"/>
    <n v="-66.108099999999993"/>
  </r>
  <r>
    <x v="6"/>
    <n v="802"/>
    <n v="6400802"/>
    <s v="GUAYNABO"/>
    <s v="MOBIL"/>
    <s v="MOBIL"/>
    <s v="SHELL"/>
    <d v="2022-11-01T00:00:00"/>
    <s v="TJ"/>
    <s v="GUA1"/>
    <s v="ODEH PETROLEUM, INC (PUMA&gt;SHELL&gt;MOBIL)"/>
    <s v="PLAZA GUAYNABO, GUAYNABO, PUERTO RICO"/>
    <n v="79.7"/>
    <n v="96.7"/>
    <m/>
    <d v="2024-11-03T00:00:00"/>
    <m/>
    <m/>
    <n v="18.372900000000001"/>
    <n v="-66.110799999999998"/>
  </r>
  <r>
    <x v="6"/>
    <n v="3051"/>
    <n v="3603051"/>
    <s v="GUAYNABO"/>
    <s v="MOBIL"/>
    <s v="MOBIL"/>
    <s v="SHELL"/>
    <d v="2022-09-01T00:00:00"/>
    <s v="FR"/>
    <s v="SJU2"/>
    <s v="MANUEL CASAS"/>
    <s v="ALEJANDRINO"/>
    <n v="81.7"/>
    <n v="96.7"/>
    <m/>
    <d v="2024-11-03T00:00:00"/>
    <m/>
    <m/>
    <n v="18.369900000000001"/>
    <n v="-66.087699999999998"/>
  </r>
  <r>
    <x v="6"/>
    <n v="71"/>
    <n v="6400071"/>
    <s v="GUAYNABO"/>
    <s v="PUMA"/>
    <s v="PUMA"/>
    <m/>
    <m/>
    <s v="TJ"/>
    <s v="GUA3"/>
    <s v="GUERRA 5, INC."/>
    <s v="CALLE MADRID 10-23 ESQ. ALCÁZAR - GARDEN HILLS"/>
    <n v="82.7"/>
    <n v="99.7"/>
    <m/>
    <d v="2024-11-03T00:00:00"/>
    <m/>
    <m/>
    <n v="18.3903"/>
    <n v="-66.118399999999994"/>
  </r>
  <r>
    <x v="6"/>
    <n v="58"/>
    <n v="6400058"/>
    <s v="GUAYNABO"/>
    <s v="PUMA"/>
    <s v="PUMA"/>
    <m/>
    <m/>
    <s v="TJ"/>
    <s v="GUA3"/>
    <s v="MG ENERGY LLC"/>
    <s v="CALLE TABONUCO ESQ. ORTEGÓN, SAN PATRICIO, URB. CAPARRA HILLS"/>
    <n v="84.7"/>
    <n v="99.7"/>
    <m/>
    <d v="2024-11-03T00:00:00"/>
    <m/>
    <m/>
    <n v="18.404599999999999"/>
    <n v="-66.106099999999998"/>
  </r>
  <r>
    <x v="6"/>
    <n v="135"/>
    <n v="6400135"/>
    <s v="GUAYNABO"/>
    <s v="PUMA"/>
    <s v="PUMA"/>
    <m/>
    <m/>
    <s v="TJ"/>
    <s v="GUA2"/>
    <s v="ANTONIO SANTOS RIVERA"/>
    <s v="AVE LAS CUMBRES (PR-199) ESQ REGINA MEDINA"/>
    <n v="85.7"/>
    <n v="99.7"/>
    <m/>
    <d v="2024-11-03T00:00:00"/>
    <m/>
    <m/>
    <n v="18.361999999999998"/>
    <n v="-66.104399999999998"/>
  </r>
  <r>
    <x v="6"/>
    <n v="118"/>
    <n v="6400118"/>
    <s v="GUAYNABO"/>
    <s v="TEXACO"/>
    <s v="TEXACO"/>
    <s v="PUMA"/>
    <d v="2022-11-01T00:00:00"/>
    <s v="TJ"/>
    <s v="GUA2"/>
    <s v="ANTONIO SANTOS RIVERA"/>
    <s v="CARR.#20 &amp; BALDORIOTY KM. 6.0 LA CUMBRE"/>
    <n v="84.7"/>
    <n v="100.7"/>
    <m/>
    <d v="2024-11-03T00:00:00"/>
    <m/>
    <m/>
    <n v="18.354299999999999"/>
    <n v="-66.111000000000004"/>
  </r>
  <r>
    <x v="6"/>
    <n v="2101"/>
    <n v="3602101"/>
    <s v="GUAYNABO"/>
    <s v="TOTAL"/>
    <s v="TOTAL"/>
    <m/>
    <m/>
    <s v="FR"/>
    <s v="GUA4"/>
    <s v="RICHARD JENKS"/>
    <s v="PR 169, KM. 5.0"/>
    <m/>
    <m/>
    <m/>
    <d v="2024-11-03T00:00:00"/>
    <s v="X"/>
    <m/>
    <s v="CERRADA"/>
    <s v="CERRADA"/>
  </r>
  <r>
    <x v="8"/>
    <n v="1034"/>
    <n v="3601034"/>
    <s v="GURABO"/>
    <s v="SHELL"/>
    <s v="SHELL"/>
    <m/>
    <m/>
    <s v="JF"/>
    <s v="GUR1"/>
    <s v="TORAL-NELSON CAPOTE"/>
    <s v="PR 189, KM. 4.2"/>
    <n v="77.7"/>
    <n v="93.7"/>
    <n v="81.7"/>
    <d v="2024-11-03T00:00:00"/>
    <m/>
    <m/>
    <n v="18.245899999999999"/>
    <n v="-66.002099999999999"/>
  </r>
  <r>
    <x v="2"/>
    <n v="177"/>
    <n v="6400177"/>
    <s v="GURABO"/>
    <s v="TEXACO"/>
    <s v="TEXACO"/>
    <s v="PUMA"/>
    <m/>
    <s v="CJ"/>
    <s v="CAG2"/>
    <s v="GURABO PETROLEUM GROUP CORP."/>
    <s v="HWY 189 KM 1.8"/>
    <n v="79.7"/>
    <n v="97.7"/>
    <n v="85.7"/>
    <d v="2024-11-03T00:00:00"/>
    <m/>
    <m/>
    <n v="18.243400000000001"/>
    <n v="-66.008499999999998"/>
  </r>
  <r>
    <x v="8"/>
    <n v="283"/>
    <n v="6400283"/>
    <s v="GURABO"/>
    <s v="TEXACO"/>
    <s v="TEXACO"/>
    <s v="PUMA"/>
    <m/>
    <s v="CJ"/>
    <s v="GUR1"/>
    <s v="MARCELINO SOLA MARQUEZ"/>
    <s v="CARR. # 189 KM 6.1"/>
    <n v="81.7"/>
    <n v="100.7"/>
    <n v="85.7"/>
    <d v="2024-11-03T00:00:00"/>
    <m/>
    <m/>
    <n v="18.248899999999999"/>
    <n v="-65.984200000000001"/>
  </r>
  <r>
    <x v="8"/>
    <n v="318"/>
    <n v="6400318"/>
    <s v="GURABO"/>
    <s v="PUMA"/>
    <s v="PUMA"/>
    <m/>
    <m/>
    <s v="JM"/>
    <s v="GUR1"/>
    <s v="ALFREDO GONZALEZ"/>
    <s v="PR 189, KM. 3.3 (UNIV. TURABO)"/>
    <n v="82.7"/>
    <n v="97.7"/>
    <n v="88.7"/>
    <d v="2024-11-03T00:00:00"/>
    <m/>
    <m/>
    <n v="18.2544"/>
    <n v="-65.970699999999994"/>
  </r>
  <r>
    <x v="8"/>
    <n v="3053"/>
    <n v="3603053"/>
    <s v="GURABO"/>
    <s v="MOBIL"/>
    <s v="MOBIL"/>
    <s v="SHELL"/>
    <d v="2023-02-01T00:00:00"/>
    <s v="JF"/>
    <s v="GUR1"/>
    <s v="CRUZ GARCÍA"/>
    <s v="PR 189, (CALLE ANDRÉS RIVERA)"/>
    <n v="80.7"/>
    <n v="96.7"/>
    <n v="89.7"/>
    <d v="2024-11-03T00:00:00"/>
    <m/>
    <m/>
    <n v="18.253799999999998"/>
    <n v="-65.975499999999997"/>
  </r>
  <r>
    <x v="8"/>
    <n v="2102"/>
    <n v="3602102"/>
    <s v="GURABO"/>
    <s v="TOTAL"/>
    <s v="TOTAL"/>
    <m/>
    <m/>
    <s v="JF"/>
    <s v="GUR1"/>
    <s v="EXCELLIUM"/>
    <s v="CARR 181 KM 25.2 / N/ CARR 30 (SALIDA CARR. 30)"/>
    <n v="81.7"/>
    <n v="96.7"/>
    <m/>
    <d v="2024-11-03T00:00:00"/>
    <m/>
    <m/>
    <n v="18.250499999999999"/>
    <n v="-65.971100000000007"/>
  </r>
  <r>
    <x v="0"/>
    <n v="936"/>
    <n v="6400936"/>
    <s v="HATILLO"/>
    <s v="PUMA"/>
    <s v="PUMA"/>
    <m/>
    <m/>
    <s v="EL"/>
    <s v="HAT1"/>
    <s v="RANCHO DAN SERVICE STATION INC"/>
    <s v="CARR #2, BO PUEBLO, KM 84.6"/>
    <n v="77.7"/>
    <n v="95.7"/>
    <n v="81.7"/>
    <d v="2024-11-03T00:00:00"/>
    <m/>
    <m/>
    <s v=""/>
    <m/>
  </r>
  <r>
    <x v="0"/>
    <n v="807"/>
    <n v="3606807"/>
    <s v="HATILLO"/>
    <s v="MOBIL"/>
    <s v="MOBIL"/>
    <s v="SHELL"/>
    <d v="2022-11-01T00:00:00"/>
    <s v="IR"/>
    <s v="HAT2"/>
    <s v="GLOBAL S/S"/>
    <s v="CARR 493 / W/ CARR 653"/>
    <n v="78.7"/>
    <n v="98.7"/>
    <n v="81.7"/>
    <d v="2024-11-03T00:00:00"/>
    <m/>
    <m/>
    <n v="18.4589"/>
    <n v="-66.772800000000004"/>
  </r>
  <r>
    <x v="0"/>
    <n v="563"/>
    <n v="6400563"/>
    <s v="HATILLO"/>
    <s v="TEXACO"/>
    <s v="TEXACO"/>
    <s v="PUMA"/>
    <d v="2022-09-01T00:00:00"/>
    <s v="EL"/>
    <s v="HAT1"/>
    <s v="RANCHO DAN SERVICE STATION INC"/>
    <s v="CARR. #2 KM 85.2 BO. CARRIZALES"/>
    <n v="78.7"/>
    <n v="94.7"/>
    <n v="82.7"/>
    <d v="2024-11-03T00:00:00"/>
    <m/>
    <m/>
    <n v="18.4878"/>
    <n v="-66.800600000000003"/>
  </r>
  <r>
    <x v="0"/>
    <n v="997"/>
    <n v="3400997"/>
    <s v="HATILLO"/>
    <s v="IND"/>
    <s v="ULTRA TOP FUELS"/>
    <s v="PUMA"/>
    <m/>
    <s v="IR"/>
    <s v="HAT3"/>
    <s v="TOP FUEL GASOLINE LLC (ANTES PUMA)"/>
    <s v="CARR #129, KM 8.2 CAMPO ALEGRE"/>
    <n v="79.7"/>
    <n v="97.7"/>
    <n v="82.7"/>
    <d v="2024-11-03T00:00:00"/>
    <m/>
    <m/>
    <n v="18.413466"/>
    <n v="-66.772576999999998"/>
  </r>
  <r>
    <x v="0"/>
    <n v="580"/>
    <n v="3600580"/>
    <s v="HATILLO"/>
    <s v="MOBIL"/>
    <s v="MOBIL"/>
    <s v="SHELL"/>
    <d v="2022-11-01T00:00:00"/>
    <s v="IR"/>
    <s v="HAT1"/>
    <s v="FRANCISCO RIOLLANO"/>
    <s v="PR 2, KM. 88.2"/>
    <n v="80.7"/>
    <n v="99.7"/>
    <n v="87.7"/>
    <d v="2024-11-03T00:00:00"/>
    <m/>
    <m/>
    <n v="18.482099999999999"/>
    <n v="-66.828000000000003"/>
  </r>
  <r>
    <x v="0"/>
    <n v="561"/>
    <n v="6400561"/>
    <s v="HATILLO"/>
    <s v="TEXACO"/>
    <s v="TEXACO"/>
    <s v="PUMA"/>
    <m/>
    <s v="EL"/>
    <s v="HAT1"/>
    <s v="JAVIER ESPINOSA AVILA"/>
    <s v="CARR. #2, BO. CARRIZALES, KM 84.8"/>
    <n v="82.7"/>
    <n v="99.7"/>
    <n v="89.7"/>
    <d v="2024-11-03T00:00:00"/>
    <m/>
    <m/>
    <n v="18.488399999999999"/>
    <n v="-66.797399999999996"/>
  </r>
  <r>
    <x v="0"/>
    <n v="518"/>
    <n v="6400518"/>
    <s v="HATILLO"/>
    <s v="TEXACO"/>
    <s v="TEXACO"/>
    <s v="PUMA"/>
    <m/>
    <s v="EL"/>
    <s v="HAT2"/>
    <s v="JOSE B TOLEDO"/>
    <s v="CARR. # 130 KM. 4.8, BO. LECHUGA, HATILLO"/>
    <n v="82.7"/>
    <n v="100.7"/>
    <n v="89.7"/>
    <d v="2024-11-03T00:00:00"/>
    <m/>
    <m/>
    <n v="18.451101000000001"/>
    <n v="-66.803218999999999"/>
  </r>
  <r>
    <x v="0"/>
    <n v="808"/>
    <n v="3606808"/>
    <s v="HATILLO"/>
    <s v="ECOMAXX"/>
    <s v="ECOMAXX"/>
    <m/>
    <m/>
    <s v="IR"/>
    <s v="HAT2"/>
    <s v="GASOLINAS BORICUAS"/>
    <s v="CARR 492 KM 3 / CARR 493"/>
    <n v="78.7"/>
    <n v="97.7"/>
    <m/>
    <d v="2024-11-03T00:00:00"/>
    <m/>
    <m/>
    <n v="18.4556"/>
    <n v="-66.777100000000004"/>
  </r>
  <r>
    <x v="0"/>
    <n v="637"/>
    <n v="6400637"/>
    <s v="HATILLO"/>
    <s v="TEXACO"/>
    <s v="TEXACO"/>
    <s v="PUMA"/>
    <d v="2020-09-01T00:00:00"/>
    <s v="EL"/>
    <s v="HAT1"/>
    <s v="EDWIN PERAZA GARCIA"/>
    <s v="CARR.# 493 KM. 0.9"/>
    <n v="80.7"/>
    <n v="98.7"/>
    <m/>
    <d v="2024-11-03T00:00:00"/>
    <m/>
    <m/>
    <n v="18.475999999999999"/>
    <n v="-66.773300000000006"/>
  </r>
  <r>
    <x v="0"/>
    <n v="910"/>
    <n v="6400910"/>
    <s v="HATILLO"/>
    <s v="PUMA"/>
    <s v="PUMA"/>
    <m/>
    <m/>
    <s v="EL"/>
    <s v="HAT1"/>
    <s v="GA WEST INVESTMENT LLC"/>
    <s v="CARR #2 KM 87.4 MARGINAL, BO. PUEBLO"/>
    <m/>
    <m/>
    <m/>
    <d v="2024-11-03T00:00:00"/>
    <s v="X"/>
    <m/>
    <n v="18.484200000000001"/>
    <n v="-66.820099999999996"/>
  </r>
  <r>
    <x v="0"/>
    <n v="541"/>
    <n v="6400541"/>
    <s v="HATILLO"/>
    <s v="TEXACO"/>
    <s v="TEXACO"/>
    <s v="PUMA"/>
    <m/>
    <s v="EL"/>
    <s v="HAT2"/>
    <s v="EDWIN G GALARZA GONZALEZ"/>
    <s v="CARR #130, KM 7.8"/>
    <m/>
    <m/>
    <m/>
    <d v="2024-11-03T00:00:00"/>
    <s v="X"/>
    <m/>
    <n v="18.427046000000001"/>
    <n v="-66.794199000000006"/>
  </r>
  <r>
    <x v="0"/>
    <n v="873"/>
    <n v="3606872"/>
    <s v="HATILLO"/>
    <s v="GULF"/>
    <s v="GULF"/>
    <m/>
    <m/>
    <s v="EL"/>
    <s v="HAT1"/>
    <s v="GULF CAPAEZ"/>
    <s v="PR 130, KM. 3.8 BARRIO  CAPAEZ"/>
    <m/>
    <m/>
    <m/>
    <d v="2024-11-03T00:00:00"/>
    <s v="X"/>
    <m/>
    <n v="18.469200000000001"/>
    <n v="-66.814400000000006"/>
  </r>
  <r>
    <x v="7"/>
    <n v="958"/>
    <n v="3400958"/>
    <s v="HORMIGUEROS"/>
    <s v="IND"/>
    <s v="ULTRA TOP FUELS"/>
    <m/>
    <m/>
    <s v="PL"/>
    <s v="HOR1"/>
    <s v="FAYMIL INVESTMENT"/>
    <s v="PR 2 KM. 162.2"/>
    <n v="79.7"/>
    <n v="93.7"/>
    <n v="78.7"/>
    <d v="2024-11-03T00:00:00"/>
    <m/>
    <m/>
    <n v="18.121296000000001"/>
    <n v="-67.087323999999995"/>
  </r>
  <r>
    <x v="7"/>
    <n v="675"/>
    <n v="6400675"/>
    <s v="HORMIGUEROS"/>
    <s v="SHELL"/>
    <s v="SHELL"/>
    <s v="PUMA"/>
    <m/>
    <s v="N/A"/>
    <s v="HOR1"/>
    <s v="RAFAEL MERCADO GUIGLIOTTY"/>
    <s v="CARR. #2 KM. 166.0"/>
    <n v="81.7"/>
    <n v="96.7"/>
    <n v="81.7"/>
    <d v="2024-11-03T00:00:00"/>
    <m/>
    <m/>
    <n v="18.128399999999999"/>
    <n v="-67.100899999999996"/>
  </r>
  <r>
    <x v="7"/>
    <n v="3054"/>
    <n v="3603054"/>
    <s v="HORMIGUEROS"/>
    <s v="MOBIL"/>
    <s v="MOBIL"/>
    <s v="SHELL"/>
    <d v="2023-01-01T00:00:00"/>
    <s v="PL"/>
    <s v="HOR1"/>
    <s v="RICARDO CINTRÓN"/>
    <s v="CARR 2 KM 156.3 / CARR 309"/>
    <n v="82.7"/>
    <n v="96.7"/>
    <m/>
    <d v="2024-11-03T00:00:00"/>
    <m/>
    <m/>
    <n v="18.1371"/>
    <n v="-67.133899999999997"/>
  </r>
  <r>
    <x v="7"/>
    <n v="68"/>
    <n v="6400068"/>
    <s v="HORMIGUEROS"/>
    <s v="PUMA"/>
    <s v="PUMA"/>
    <m/>
    <m/>
    <s v="TT"/>
    <s v="HOR1"/>
    <s v="FELIX ROJAS FORERO"/>
    <s v="CARR. 2 KM. 162.2"/>
    <n v="82.7"/>
    <n v="97.7"/>
    <m/>
    <d v="2024-11-03T00:00:00"/>
    <m/>
    <m/>
    <n v="18.138400000000001"/>
    <n v="-67.135499999999993"/>
  </r>
  <r>
    <x v="7"/>
    <n v="965"/>
    <n v="6400965"/>
    <s v="HORMIGUEROS"/>
    <s v="TEXACO"/>
    <s v="TEXACO"/>
    <s v="PUMA"/>
    <m/>
    <s v="TT"/>
    <s v="HOR1"/>
    <s v="SYNERFUEL &amp; ALLIANCE DEVELOPMENT INC"/>
    <s v="CARRETERA PR-2 KM 166.4 "/>
    <n v="83.7"/>
    <n v="100.7"/>
    <m/>
    <d v="2024-11-03T00:00:00"/>
    <m/>
    <m/>
    <n v="18.1252"/>
    <n v="-67.095699999999994"/>
  </r>
  <r>
    <x v="7"/>
    <n v="2004"/>
    <n v="3602004"/>
    <s v="HORMIGUEROS"/>
    <s v="TOTAL"/>
    <s v="TOTAL"/>
    <m/>
    <m/>
    <s v="PL"/>
    <s v="HOR1"/>
    <s v="TOTAL ENERGIES LAVADERO /CLAUDIO MINGUELA"/>
    <s v="PR 2, Km. 156.3"/>
    <m/>
    <m/>
    <m/>
    <d v="2024-11-03T00:00:00"/>
    <s v="X"/>
    <m/>
    <n v="18.137599999999999"/>
    <n v="-67.135300000000001"/>
  </r>
  <r>
    <x v="8"/>
    <n v="1047"/>
    <n v="3601047"/>
    <s v="HUMACAO"/>
    <s v="IND"/>
    <s v="IND"/>
    <m/>
    <m/>
    <s v="JF"/>
    <s v="HUM3"/>
    <s v="ISRAEL BENITEZ"/>
    <s v="PR 3, (PUEBLO)"/>
    <n v="78.7"/>
    <n v="93.7"/>
    <n v="78.7"/>
    <d v="2024-11-03T00:00:00"/>
    <m/>
    <m/>
    <n v="18.137699999999999"/>
    <n v="-65.827299999999994"/>
  </r>
  <r>
    <x v="8"/>
    <n v="871"/>
    <n v="3606871"/>
    <s v="HUMACAO"/>
    <s v="IND"/>
    <s v="ANY TIME"/>
    <m/>
    <m/>
    <s v="FR"/>
    <s v="HUM3"/>
    <s v="ANYTIME (ANTES SONIA PEÑA RIVERA)"/>
    <s v="PR 3, KM. 83.8, BO. CATANO (EX-ESSO)"/>
    <n v="79.7"/>
    <n v="95.7"/>
    <n v="79.7"/>
    <d v="2024-11-03T00:00:00"/>
    <m/>
    <m/>
    <n v="18.129100000000001"/>
    <n v="-65.822000000000003"/>
  </r>
  <r>
    <x v="8"/>
    <n v="990"/>
    <n v="6400990"/>
    <s v="HUMACAO"/>
    <s v="TEXACO"/>
    <s v="TEXACO"/>
    <s v="PUMA"/>
    <m/>
    <s v="FR"/>
    <s v="HUM3"/>
    <s v="PALMAS FAMILY MART INC"/>
    <s v="CARR. # 3  KM 85.7, BO. CANDELERO"/>
    <n v="81.7"/>
    <n v="96.7"/>
    <n v="85.7"/>
    <d v="2024-11-03T00:00:00"/>
    <m/>
    <m/>
    <n v="18.111799999999999"/>
    <n v="-65.821899999999999"/>
  </r>
  <r>
    <x v="8"/>
    <n v="1007"/>
    <n v="3601007"/>
    <s v="HUMACAO"/>
    <s v="GULF"/>
    <s v="GULF"/>
    <s v="GULF"/>
    <m/>
    <s v="JF"/>
    <s v="HUM3"/>
    <s v="ESR S/S"/>
    <s v="CARR 3 KM 83.9"/>
    <n v="79.7"/>
    <n v="95.7"/>
    <n v="86.7"/>
    <d v="2024-11-03T00:00:00"/>
    <m/>
    <m/>
    <n v="18.123699999999999"/>
    <n v="-65.819900000000004"/>
  </r>
  <r>
    <x v="8"/>
    <n v="3017"/>
    <n v="3603017"/>
    <s v="HUMACAO"/>
    <s v="MOBIL"/>
    <s v="MOBIL"/>
    <s v="SHELL"/>
    <d v="2022-10-01T00:00:00"/>
    <s v="JF"/>
    <s v="HUM2"/>
    <s v="JUAN SEPULVEDA"/>
    <s v="PR 3, / SALIDA PR 53"/>
    <n v="81.7"/>
    <n v="97.7"/>
    <n v="87.7"/>
    <d v="2024-11-03T00:00:00"/>
    <m/>
    <m/>
    <n v="18.1448"/>
    <n v="-65.8005"/>
  </r>
  <r>
    <x v="8"/>
    <n v="3104"/>
    <n v="3603104"/>
    <s v="HUMACAO"/>
    <s v="MOBIL"/>
    <s v="MOBIL"/>
    <s v="SHELL"/>
    <d v="2022-10-01T00:00:00"/>
    <s v="JF"/>
    <s v="HUM1"/>
    <s v="HOSP. RYDER"/>
    <s v="CALLE FONT MARTELLO"/>
    <n v="80.7"/>
    <n v="96.7"/>
    <n v="88.7"/>
    <d v="2024-11-03T00:00:00"/>
    <m/>
    <m/>
    <n v="18.151800000000001"/>
    <n v="-65.831000000000003"/>
  </r>
  <r>
    <x v="8"/>
    <n v="1057"/>
    <n v="3601057"/>
    <s v="HUMACAO"/>
    <s v="ECOMAXX"/>
    <s v="ECOMAXX"/>
    <s v="GULF"/>
    <d v="2022-06-01T00:00:00"/>
    <s v="JF"/>
    <s v="HUM2"/>
    <s v="BEST PRICE S/S"/>
    <s v="BO. JUNQUITO"/>
    <n v="81.7"/>
    <n v="98.7"/>
    <n v="89.7"/>
    <d v="2024-11-03T00:00:00"/>
    <m/>
    <m/>
    <n v="18.145299999999999"/>
    <n v="-65.803600000000003"/>
  </r>
  <r>
    <x v="8"/>
    <n v="2137"/>
    <n v="3602137"/>
    <s v="HUMACAO"/>
    <s v="MOBIL"/>
    <s v="MOBIL"/>
    <s v="SHELL"/>
    <d v="2023-02-01T00:00:00"/>
    <s v="JF"/>
    <s v="HUM1"/>
    <s v="TORAL, HOSP. RYDER"/>
    <s v="CALLE FONT MARTELLO"/>
    <n v="79.7"/>
    <n v="95.7"/>
    <m/>
    <d v="2024-11-03T00:00:00"/>
    <m/>
    <m/>
    <n v="18.1526"/>
    <n v="-65.832700000000003"/>
  </r>
  <r>
    <x v="8"/>
    <n v="3082"/>
    <n v="3603082"/>
    <s v="HUMACAO"/>
    <s v="MOBIL"/>
    <s v="MOBIL"/>
    <s v="SHELL"/>
    <d v="2022-10-01T00:00:00"/>
    <s v="JF"/>
    <s v="HUM1"/>
    <s v="PACHECO"/>
    <s v="PR 3 / CALLE MAUNES/CALLE RECREO - FRENTE WALGREENS"/>
    <n v="80.7"/>
    <n v="96.7"/>
    <m/>
    <d v="2024-11-03T00:00:00"/>
    <m/>
    <m/>
    <n v="18.145800000000001"/>
    <n v="-65.825500000000005"/>
  </r>
  <r>
    <x v="8"/>
    <n v="168"/>
    <n v="6400168"/>
    <s v="HUMACAO"/>
    <s v="PUMA"/>
    <s v="PUMA"/>
    <m/>
    <m/>
    <s v="FR"/>
    <s v="HUM1"/>
    <s v="CERTENEJAS SERVICE STATION, INC."/>
    <s v="CARR 3 KM 80.1"/>
    <n v="81.7"/>
    <n v="99.7"/>
    <m/>
    <d v="2024-11-03T00:00:00"/>
    <m/>
    <m/>
    <n v="18.149000000000001"/>
    <n v="-65.817400000000006"/>
  </r>
  <r>
    <x v="8"/>
    <n v="343"/>
    <n v="6400343"/>
    <s v="HUMACAO"/>
    <s v="TEXACO"/>
    <s v="TEXACO"/>
    <s v="PUMA"/>
    <m/>
    <s v="FR"/>
    <s v="HUM1"/>
    <s v="INMOBILARIA SANTOS, SE"/>
    <s v="CARR. #3, KM 80.2"/>
    <n v="82.7"/>
    <n v="99.7"/>
    <m/>
    <d v="2024-11-03T00:00:00"/>
    <m/>
    <m/>
    <n v="18.148900000000001"/>
    <n v="-65.818600000000004"/>
  </r>
  <r>
    <x v="8"/>
    <n v="390"/>
    <n v="6400390"/>
    <s v="HUMACAO"/>
    <s v="PUMA"/>
    <s v="PUMA"/>
    <m/>
    <m/>
    <s v="FR"/>
    <s v="HUM2"/>
    <s v="GAMA GROUP, INC"/>
    <s v="CARR. #3 KM. 78.0 BO. RIO ABAJO SECTOR JUNQUITO"/>
    <n v="82.7"/>
    <n v="99.7"/>
    <m/>
    <d v="2024-11-03T00:00:00"/>
    <m/>
    <m/>
    <n v="18.145499999999998"/>
    <n v="-65.799700000000001"/>
  </r>
  <r>
    <x v="8"/>
    <n v="3018"/>
    <n v="3603018"/>
    <s v="HUMACAO"/>
    <s v="MOBIL"/>
    <s v="MOBIL"/>
    <s v="SHELL"/>
    <d v="2023-02-01T00:00:00"/>
    <s v="JF"/>
    <s v="HUM2"/>
    <s v="RAÚL CASAS"/>
    <s v="PR 3, KM. 78.4 (FRENTE CENTRO COM PALMA REAL)"/>
    <n v="82.7"/>
    <n v="99.7"/>
    <m/>
    <d v="2024-11-03T00:00:00"/>
    <m/>
    <m/>
    <n v="18.144100000000002"/>
    <n v="-65.807699999999997"/>
  </r>
  <r>
    <x v="8"/>
    <n v="342"/>
    <n v="6400342"/>
    <s v="HUMACAO"/>
    <s v="IND"/>
    <s v="IND"/>
    <m/>
    <m/>
    <s v="OON"/>
    <s v="HUM4"/>
    <s v="CLOSED"/>
    <s v="CARR. #927, KM 2.2, BARRIO ANTON RUIZ"/>
    <m/>
    <m/>
    <m/>
    <d v="2024-11-03T00:00:00"/>
    <s v="X"/>
    <m/>
    <s v=""/>
    <m/>
  </r>
  <r>
    <x v="1"/>
    <n v="10020"/>
    <n v="3610020"/>
    <s v="ISABELA"/>
    <s v="GULF"/>
    <s v="GULF"/>
    <m/>
    <m/>
    <s v="TT"/>
    <s v="ISA1"/>
    <s v="NESON DEL RIO"/>
    <s v="PR 2, KM 110.1 (FRENTE A PUMA)"/>
    <n v="78.7"/>
    <n v="92.7"/>
    <n v="77.7"/>
    <d v="2024-11-03T00:00:00"/>
    <m/>
    <s v="ANADIDA (3/19/2023)"/>
    <n v="18.471647999999998"/>
    <n v="-67.008977000000002"/>
  </r>
  <r>
    <x v="1"/>
    <n v="1008"/>
    <n v="3601008"/>
    <s v="ISABELA"/>
    <s v="GULF"/>
    <s v="GULF"/>
    <m/>
    <m/>
    <s v="TT"/>
    <s v="ISA1"/>
    <s v="TOP FUELS"/>
    <s v="PR 2, KM. 115.2"/>
    <n v="79.7"/>
    <n v="93.7"/>
    <n v="79.7"/>
    <d v="2024-11-03T00:00:00"/>
    <m/>
    <m/>
    <n v="18.461122"/>
    <n v="-67.054659000000001"/>
  </r>
  <r>
    <x v="1"/>
    <n v="6773"/>
    <n v="3606773"/>
    <s v="ISABELA"/>
    <s v="MOBIL"/>
    <s v="MOBIL"/>
    <s v="SHELL"/>
    <d v="2022-11-01T00:00:00"/>
    <s v="TT"/>
    <s v="ISA1"/>
    <s v="SHELL"/>
    <s v="PR 2, KM. 117.4"/>
    <n v="79.7"/>
    <n v="94.7"/>
    <n v="83.7"/>
    <d v="2024-11-03T00:00:00"/>
    <m/>
    <m/>
    <n v="18.457484999999998"/>
    <n v="-67.073092000000003"/>
  </r>
  <r>
    <x v="1"/>
    <n v="17000"/>
    <n v="3603003"/>
    <s v="ISABELA"/>
    <s v="MOBIL"/>
    <s v="MOBIL"/>
    <s v="SHELL"/>
    <d v="2022-10-01T00:00:00"/>
    <s v="TT"/>
    <s v="ISA1"/>
    <s v="MARIN ACEVEDO"/>
    <s v="PR 2, KM. 112.5"/>
    <n v="79.7"/>
    <n v="95.7"/>
    <n v="83.7"/>
    <d v="2024-11-03T00:00:00"/>
    <m/>
    <m/>
    <n v="18.467631000000001"/>
    <n v="-67.033056999999999"/>
  </r>
  <r>
    <x v="1"/>
    <n v="3004"/>
    <n v="3603004"/>
    <s v="ISABELA"/>
    <s v="MOBIL"/>
    <s v="MOBIL"/>
    <s v="SHELL"/>
    <d v="2023-02-01T00:00:00"/>
    <s v="TT"/>
    <s v="ISA1"/>
    <s v="MARIN ACEVEDO"/>
    <s v="PR 2, Km. 112.5"/>
    <n v="79.7"/>
    <n v="95.7"/>
    <n v="83.7"/>
    <d v="2024-11-03T00:00:00"/>
    <m/>
    <m/>
    <n v="18.471647999999998"/>
    <n v="-67.008977000000002"/>
  </r>
  <r>
    <x v="1"/>
    <n v="1133"/>
    <n v="3601133"/>
    <s v="ISABELA"/>
    <s v="TOTAL"/>
    <s v="TOTAL"/>
    <m/>
    <m/>
    <s v="TT"/>
    <s v="ISA1"/>
    <s v="LUIS ANGEL GONZALEZ"/>
    <s v="PR 2 , KM. 106"/>
    <n v="83.7"/>
    <n v="99.7"/>
    <n v="83.7"/>
    <d v="2024-11-03T00:00:00"/>
    <m/>
    <m/>
    <n v="18.480162"/>
    <n v="-66.971098999999995"/>
  </r>
  <r>
    <x v="1"/>
    <n v="1058"/>
    <n v="3601058"/>
    <s v="ISABELA"/>
    <s v="GULF"/>
    <s v="GULF"/>
    <m/>
    <m/>
    <s v="TT"/>
    <s v="ISA1"/>
    <s v="ANTES CARIBE"/>
    <s v="PR 2"/>
    <n v="78.7"/>
    <n v="92.7"/>
    <m/>
    <d v="2024-11-03T00:00:00"/>
    <m/>
    <m/>
    <n v="18.474813000000001"/>
    <n v="-66.991921000000005"/>
  </r>
  <r>
    <x v="1"/>
    <n v="1009"/>
    <n v="3601009"/>
    <s v="ISABELA"/>
    <s v="GULF"/>
    <s v="GULF"/>
    <m/>
    <m/>
    <s v="TT"/>
    <s v="ISA1"/>
    <s v="CORTÉS S/S"/>
    <s v="PR 2, KM. 109.6"/>
    <n v="78.7"/>
    <n v="93.7"/>
    <m/>
    <d v="2024-11-03T00:00:00"/>
    <m/>
    <m/>
    <n v="18.472978999999999"/>
    <n v="-67.004446999999999"/>
  </r>
  <r>
    <x v="1"/>
    <n v="576"/>
    <n v="6400576"/>
    <s v="ISABELA"/>
    <s v="PUMA"/>
    <s v="PUMA"/>
    <m/>
    <m/>
    <s v="JR"/>
    <s v="ISA1"/>
    <s v="FIRST STOP SERVICE STATION "/>
    <s v="CARR. # 2 KM. 110.1, ISABELA (FRENTE SHELL)"/>
    <n v="81.7"/>
    <n v="98.7"/>
    <m/>
    <d v="2024-11-03T00:00:00"/>
    <m/>
    <m/>
    <n v="18.472359000000001"/>
    <n v="-67.008926000000002"/>
  </r>
  <r>
    <x v="1"/>
    <n v="575"/>
    <n v="6400575"/>
    <s v="ISABELA"/>
    <s v="PUMA"/>
    <s v="PUMA"/>
    <m/>
    <m/>
    <s v="OON"/>
    <s v="ISA1"/>
    <s v="JOSE ROSADO BAEZ"/>
    <s v="CARR. # 2 KM. 113.1"/>
    <m/>
    <m/>
    <m/>
    <d v="2024-11-03T00:00:00"/>
    <s v="X"/>
    <m/>
    <n v="18.467199999999998"/>
    <n v="-67.0364"/>
  </r>
  <r>
    <x v="0"/>
    <n v="6017"/>
    <n v="3606017"/>
    <s v="JAYUYA"/>
    <s v="GULF"/>
    <s v="GULF"/>
    <m/>
    <m/>
    <s v="PL"/>
    <s v="JAY1"/>
    <s v="GASOLINAS CARIBE"/>
    <s v="CALLE FIGUEROA # 25, ESQ. ESTEVES"/>
    <n v="78.7"/>
    <n v="94.7"/>
    <n v="81.7"/>
    <d v="2024-11-03T00:00:00"/>
    <m/>
    <m/>
    <n v="18.218489999999999"/>
    <n v="-66.594189999999998"/>
  </r>
  <r>
    <x v="0"/>
    <n v="2199"/>
    <n v="3602199"/>
    <s v="JAYUYA"/>
    <s v="TOTAL"/>
    <s v="TOTAL"/>
    <m/>
    <m/>
    <s v="PL"/>
    <s v="JAY1"/>
    <s v="ARIEL DÁVILA"/>
    <s v="CALLE GUILLERMO ESTEVES (PR-144), ESQ VICENS"/>
    <n v="78.7"/>
    <n v="93.7"/>
    <n v="83.7"/>
    <d v="2024-11-03T00:00:00"/>
    <m/>
    <m/>
    <n v="18.218015999999999"/>
    <n v="-66.593984000000006"/>
  </r>
  <r>
    <x v="0"/>
    <n v="6512"/>
    <n v="3606512"/>
    <s v="JAYUYA"/>
    <s v="GULF"/>
    <s v="GULF"/>
    <m/>
    <m/>
    <s v="PL"/>
    <s v="JAY1"/>
    <s v="BIEMBO GAS"/>
    <s v="CALLE ESTEVEZ # 76"/>
    <n v="80.7"/>
    <n v="96.7"/>
    <n v="84.7"/>
    <d v="2024-11-03T00:00:00"/>
    <m/>
    <m/>
    <n v="18.2182"/>
    <n v="-66.594399999999993"/>
  </r>
  <r>
    <x v="0"/>
    <n v="3205"/>
    <n v="3603205"/>
    <s v="JAYUYA"/>
    <s v="MOBIL"/>
    <s v="MOBIL"/>
    <s v="SHELL"/>
    <d v="2023-03-15T00:00:00"/>
    <s v="PL"/>
    <s v="JAY1"/>
    <s v="ANGEL OQUENDO"/>
    <s v="PR 144, KM. 1.8, BO. JAYUYA ABAJO"/>
    <n v="80.7"/>
    <n v="96.7"/>
    <n v="84.7"/>
    <d v="2024-11-03T00:00:00"/>
    <m/>
    <m/>
    <n v="18.214625999999999"/>
    <n v="-66.616692"/>
  </r>
  <r>
    <x v="0"/>
    <n v="154"/>
    <n v="6400154"/>
    <s v="JAYUYA"/>
    <s v="PUMA"/>
    <s v="PUMA"/>
    <m/>
    <m/>
    <s v="TT"/>
    <s v="JAY1"/>
    <s v="CGS LLS."/>
    <s v="CARR. #144, KM. 16.8 BO. COLLORES"/>
    <m/>
    <m/>
    <m/>
    <d v="2024-11-03T00:00:00"/>
    <s v="X"/>
    <m/>
    <n v="18.201246000000001"/>
    <n v="-66.623232999999999"/>
  </r>
  <r>
    <x v="9"/>
    <n v="852"/>
    <n v="6400852"/>
    <s v="JUANA DIAZ"/>
    <s v="IND"/>
    <s v="ULTRA TOP FUELS"/>
    <s v="PUMA"/>
    <m/>
    <s v="ES"/>
    <s v="JUA2"/>
    <s v="A AND T SERVICE STATION CORP."/>
    <s v="CARR # 1 KM 113.3 BO. PASTILLO"/>
    <n v="77.7"/>
    <n v="92.7"/>
    <n v="77.7"/>
    <d v="2024-11-03T00:00:00"/>
    <m/>
    <m/>
    <n v="17.99173"/>
    <n v="-66.484088"/>
  </r>
  <r>
    <x v="9"/>
    <n v="1240"/>
    <n v="3601240"/>
    <s v="JUANA DIAZ"/>
    <s v="GULF"/>
    <s v="GULF"/>
    <m/>
    <m/>
    <s v="RD"/>
    <s v="JUA2"/>
    <s v="CARMEN ROSARIO"/>
    <s v="PR 14,  / W/ CARR 149(ENTRADA PUEBLO) BO. SABANA LLANA"/>
    <n v="78.7"/>
    <n v="95.7"/>
    <n v="77.7"/>
    <d v="2024-11-03T00:00:00"/>
    <m/>
    <m/>
    <n v="18.052135"/>
    <n v="-66.509620999999996"/>
  </r>
  <r>
    <x v="9"/>
    <n v="6013"/>
    <n v="3606013"/>
    <s v="JUANA DIAZ"/>
    <s v="GULF"/>
    <s v="GULF"/>
    <m/>
    <m/>
    <s v="RD"/>
    <s v="JUA2"/>
    <s v="VICTORY S/S"/>
    <s v="PR 1, KM. 113.5,  INT. PR 149, BO. PASTILLO"/>
    <n v="78.7"/>
    <n v="95.7"/>
    <n v="78.7"/>
    <d v="2024-11-03T00:00:00"/>
    <m/>
    <m/>
    <n v="17.995999999999999"/>
    <n v="-66.496499999999997"/>
  </r>
  <r>
    <x v="9"/>
    <n v="799"/>
    <n v="6400799"/>
    <s v="JUANA DIAZ"/>
    <s v="PUMA"/>
    <s v="PUMA"/>
    <m/>
    <m/>
    <s v="ES"/>
    <s v="JUA3"/>
    <s v="MOHAMED KAMAL ISHKIRAT"/>
    <s v="CARR 14 KM 18.5, BO. RIO CANAS"/>
    <n v="79.7"/>
    <n v="95.7"/>
    <n v="82.7"/>
    <d v="2024-11-03T00:00:00"/>
    <m/>
    <m/>
    <n v="18.046512"/>
    <n v="-66.467455000000001"/>
  </r>
  <r>
    <x v="9"/>
    <n v="6755"/>
    <n v="3606755"/>
    <s v="JUANA DIAZ"/>
    <s v="ECOMAXX"/>
    <s v="ECOMAXX"/>
    <m/>
    <m/>
    <s v="RD"/>
    <s v="JUA2"/>
    <s v="EL REY S/S"/>
    <s v="PR 1, KM. 113.6,  INT. PR 149, BO. PASTILLO"/>
    <n v="78.7"/>
    <n v="87.7"/>
    <n v="83.7"/>
    <d v="2024-11-03T00:00:00"/>
    <m/>
    <m/>
    <n v="17.996120999999999"/>
    <n v="-66.497013999999993"/>
  </r>
  <r>
    <x v="9"/>
    <n v="446"/>
    <n v="6400446"/>
    <s v="JUANA DIAZ"/>
    <s v="TEXACO"/>
    <s v="TEXACO"/>
    <s v="PUMA"/>
    <m/>
    <s v="ES"/>
    <s v="JUA1"/>
    <s v="LOS JUANES INVESTMENT CORP"/>
    <s v="CARR. #14, KM. 11.3 BO. JACAGUAS"/>
    <n v="82.7"/>
    <n v="98.7"/>
    <n v="85.7"/>
    <d v="2024-11-03T00:00:00"/>
    <m/>
    <m/>
    <n v="18.052821000000002"/>
    <n v="-66.531304000000006"/>
  </r>
  <r>
    <x v="9"/>
    <n v="2139"/>
    <n v="3602139"/>
    <s v="JUANA DIAZ"/>
    <s v="TOTAL"/>
    <s v="TOTAL"/>
    <m/>
    <m/>
    <s v="RD"/>
    <s v="JUA1"/>
    <s v="RAMÓN MARRERO"/>
    <s v="PR 149, KM. 63.8 / CARR. 552"/>
    <n v="82.7"/>
    <n v="98.7"/>
    <n v="87.7"/>
    <d v="2024-11-03T00:00:00"/>
    <m/>
    <m/>
    <n v="18.077722999999999"/>
    <n v="-66.497572000000005"/>
  </r>
  <r>
    <x v="9"/>
    <n v="157"/>
    <n v="6400157"/>
    <s v="JUANA DIAZ"/>
    <s v="TEXACO"/>
    <s v="TEXACO"/>
    <s v="PUMA"/>
    <m/>
    <s v="ES"/>
    <s v="JUA2"/>
    <s v="JJJK ASSOCIATES, CORP. / ANTES PUMA"/>
    <s v="BO. LOMAS CARR 149"/>
    <n v="83.7"/>
    <n v="98.7"/>
    <n v="88.7"/>
    <d v="2024-11-03T00:00:00"/>
    <m/>
    <m/>
    <n v="18.061629"/>
    <n v="-66.506889999999999"/>
  </r>
  <r>
    <x v="9"/>
    <n v="204"/>
    <n v="6400204"/>
    <s v="JUANA DIAZ"/>
    <s v="PUMA"/>
    <s v="PUMA"/>
    <m/>
    <m/>
    <s v="ES"/>
    <s v="JUA2"/>
    <s v="FAST FUEL SERVICE STATION, CORP"/>
    <s v="CARR. 510 KM. 2.0,  BO. SABANA LLANA"/>
    <n v="80.7"/>
    <n v="95.7"/>
    <m/>
    <d v="2024-11-03T00:00:00"/>
    <m/>
    <m/>
    <n v="18.016562"/>
    <n v="-66.529764"/>
  </r>
  <r>
    <x v="9"/>
    <n v="3106"/>
    <n v="3603106"/>
    <s v="JUANA DIAZ"/>
    <s v="MOBIL"/>
    <s v="MOBIL"/>
    <s v="SHELL"/>
    <d v="2022-11-01T00:00:00"/>
    <s v="RD"/>
    <s v="JUA1"/>
    <s v="JOSÉ M. MARTÍNEZ"/>
    <s v="PUEBLO"/>
    <n v="83.7"/>
    <n v="97.7"/>
    <m/>
    <d v="2024-11-03T00:00:00"/>
    <m/>
    <m/>
    <n v="18.052340999999998"/>
    <n v="-66.508638000000005"/>
  </r>
  <r>
    <x v="9"/>
    <n v="167"/>
    <n v="6400167"/>
    <s v="JUANA DIAZ"/>
    <s v="TEXACO"/>
    <s v="TEXACO"/>
    <s v="PUMA"/>
    <m/>
    <s v="ES"/>
    <s v="JUA1"/>
    <s v="ANTONIO A. JUAN LEON"/>
    <s v="CARR. #14, KM. 10.8, BO. COLLORES"/>
    <m/>
    <m/>
    <m/>
    <d v="2024-11-03T00:00:00"/>
    <s v="X"/>
    <m/>
    <n v="18.053284999999999"/>
    <n v="-66.535509000000005"/>
  </r>
  <r>
    <x v="2"/>
    <n v="26"/>
    <n v="3610026"/>
    <s v="JUNCOS"/>
    <s v="IND"/>
    <s v="IND"/>
    <m/>
    <m/>
    <s v="JF"/>
    <s v="JUN1"/>
    <s v="CEIBA SUR"/>
    <s v="PR-198 Km.1.0"/>
    <n v="76.7"/>
    <n v="91.7"/>
    <n v="76.7"/>
    <d v="2024-11-03T00:00:00"/>
    <m/>
    <m/>
    <m/>
    <m/>
  </r>
  <r>
    <x v="2"/>
    <n v="811"/>
    <n v="3606811"/>
    <s v="JUNCOS"/>
    <s v="SHELL"/>
    <s v="SHELL"/>
    <s v="TORAL"/>
    <d v="2023-01-01T00:00:00"/>
    <s v="JF"/>
    <s v="JUN1"/>
    <s v="NESLON CAPOTE (ANTES TORAL, AHORA SHELL)"/>
    <s v="PR-31 ESQ CALLE EUCALIPTO"/>
    <n v="78.7"/>
    <n v="94.7"/>
    <n v="78.7"/>
    <d v="2024-11-03T00:00:00"/>
    <m/>
    <m/>
    <n v="18.235800000000001"/>
    <n v="-65.858400000000003"/>
  </r>
  <r>
    <x v="2"/>
    <n v="810"/>
    <n v="3606810"/>
    <s v="JUNCOS"/>
    <s v="SHELL"/>
    <s v="SHELL"/>
    <s v="MOBIL"/>
    <d v="2023-10-01T00:00:00"/>
    <s v="JF"/>
    <s v="JUN1"/>
    <s v="NELSON CAPOTE / ANTES SHELL"/>
    <s v="PR-31 "/>
    <n v="79.7"/>
    <n v="96.7"/>
    <n v="79.7"/>
    <d v="2024-11-03T00:00:00"/>
    <m/>
    <s v="RE-ABRE OPERACIONES COMO SHELL, ANTES MOBIL"/>
    <n v="18.231400000000001"/>
    <n v="-65.907700000000006"/>
  </r>
  <r>
    <x v="2"/>
    <n v="25"/>
    <n v="3610025"/>
    <s v="JUNCOS"/>
    <s v="IND"/>
    <s v="SUNOCO"/>
    <s v="ECOMAXX"/>
    <m/>
    <s v="JF"/>
    <s v="JUN1"/>
    <s v="SUNOCO SANABRIA"/>
    <s v="PR-198 Km. 1.4"/>
    <n v="79.7"/>
    <n v="101.7"/>
    <n v="80.7"/>
    <d v="2024-11-03T00:00:00"/>
    <m/>
    <m/>
    <m/>
    <m/>
  </r>
  <r>
    <x v="2"/>
    <n v="6013"/>
    <n v="3606013"/>
    <s v="JUNCOS"/>
    <s v="IND"/>
    <n v="76"/>
    <s v="SHELL"/>
    <d v="2021-03-01T00:00:00"/>
    <s v="JF"/>
    <s v="JUN1"/>
    <s v="CLEOFE RIVERA / ANTES SHELL"/>
    <s v="PR-189 , KM 13.4"/>
    <n v="78.7"/>
    <n v="94.7"/>
    <n v="81.7"/>
    <d v="2024-11-03T00:00:00"/>
    <m/>
    <m/>
    <n v="18.235700000000001"/>
    <n v="-65.922899999999998"/>
  </r>
  <r>
    <x v="2"/>
    <n v="998"/>
    <n v="6400998"/>
    <s v="JUNCOS"/>
    <s v="TEXACO"/>
    <s v="TEXACO"/>
    <s v="SHELL"/>
    <d v="2022-10-01T00:00:00"/>
    <s v="JF"/>
    <s v="JUN1"/>
    <s v="PLAZA MARINA GAS STATION"/>
    <s v="CARR. PR-31 INT. PR-946, BO GURABO ABAJO"/>
    <n v="80.7"/>
    <n v="95.7"/>
    <n v="83.7"/>
    <d v="2024-11-03T00:00:00"/>
    <m/>
    <m/>
    <m/>
    <m/>
  </r>
  <r>
    <x v="2"/>
    <n v="985"/>
    <n v="6400985"/>
    <s v="JUNCOS"/>
    <s v="TEXACO"/>
    <s v="TEXACO"/>
    <s v="PUMA"/>
    <d v="2022-07-01T00:00:00"/>
    <s v="FR"/>
    <s v="JUN1"/>
    <s v="RAFAEL BELTRAN "/>
    <s v="INT. PR-185 Y PR-9185"/>
    <n v="79.7"/>
    <n v="96.7"/>
    <n v="83.7"/>
    <d v="2024-11-03T00:00:00"/>
    <m/>
    <m/>
    <n v="18.2441"/>
    <n v="-65.921599999999998"/>
  </r>
  <r>
    <x v="2"/>
    <n v="812"/>
    <n v="3606812"/>
    <s v="JUNCOS"/>
    <s v="GULF"/>
    <s v="GULF"/>
    <m/>
    <m/>
    <s v="JF"/>
    <s v="JUN1"/>
    <s v="CACHO GAS"/>
    <s v="CARR 31 KM 0.3 / CALLE SIN NOMBRE"/>
    <n v="79.7"/>
    <n v="104.7"/>
    <n v="91.7"/>
    <d v="2024-11-03T00:00:00"/>
    <m/>
    <m/>
    <n v="18.2285"/>
    <n v="-65.913399999999996"/>
  </r>
  <r>
    <x v="2"/>
    <n v="24"/>
    <n v="3610024"/>
    <s v="JUNCOS"/>
    <s v="ECOMAXX"/>
    <s v="ECOMAXX"/>
    <m/>
    <m/>
    <s v="JF"/>
    <s v="JUN1"/>
    <s v="ECOMAXX PUEBLO"/>
    <s v="PR-933, esq Calle Dr. Barreras (frente a la Plaza)"/>
    <n v="78.7"/>
    <n v="95.7"/>
    <m/>
    <d v="2024-11-03T00:00:00"/>
    <m/>
    <s v="RE-APERTURA OPERACIONES (6/9/2024)"/>
    <m/>
    <m/>
  </r>
  <r>
    <x v="2"/>
    <n v="6014"/>
    <n v="3606014"/>
    <s v="JUNCOS"/>
    <s v="GULF"/>
    <s v="GULF"/>
    <m/>
    <m/>
    <s v="JF"/>
    <s v="JUN1"/>
    <s v="GULF MIRANDA"/>
    <s v="PR-189 Int. Calle Emilia Principe (Al lado El Tenedor)"/>
    <n v="80.7"/>
    <m/>
    <m/>
    <d v="2024-11-03T00:00:00"/>
    <m/>
    <m/>
    <n v="18.230899999999998"/>
    <n v="-65.921000000000006"/>
  </r>
  <r>
    <x v="7"/>
    <n v="1244"/>
    <n v="3601244"/>
    <s v="LAJAS"/>
    <s v="IND"/>
    <s v="IND"/>
    <m/>
    <m/>
    <s v="PL"/>
    <s v="LAJ1"/>
    <s v="DAMIAN S/S"/>
    <s v="PR 116"/>
    <n v="74.7"/>
    <n v="92.7"/>
    <n v="73.7"/>
    <d v="2024-11-03T00:00:00"/>
    <m/>
    <m/>
    <n v="18.028099999999998"/>
    <n v="-67.0501"/>
  </r>
  <r>
    <x v="7"/>
    <n v="2142"/>
    <n v="3602142"/>
    <s v="LAJAS"/>
    <s v="GULF"/>
    <s v="GULF"/>
    <s v="TOTAL"/>
    <m/>
    <s v="PL"/>
    <s v="LAJ1"/>
    <s v="GULF SABANA YEGUA / ANTES TOTAL ENERGIES"/>
    <s v="CALLE 65 DE INFANTERIA"/>
    <n v="79.7"/>
    <n v="93.7"/>
    <n v="78.7"/>
    <d v="2024-11-03T00:00:00"/>
    <m/>
    <m/>
    <n v="18.052467"/>
    <n v="-67.058352999999997"/>
  </r>
  <r>
    <x v="7"/>
    <n v="813"/>
    <n v="3606813"/>
    <s v="LAJAS"/>
    <s v="ECOMAXX"/>
    <s v="ECOMAXX"/>
    <m/>
    <m/>
    <s v="PL"/>
    <s v="LAJ1"/>
    <s v="ECOMAXX IDA S/S"/>
    <s v="PR-101 KM 5.6 - FRENTE AL HOSPITAL VIEJO"/>
    <n v="80.7"/>
    <n v="94.7"/>
    <n v="80.7"/>
    <d v="2024-11-03T00:00:00"/>
    <m/>
    <m/>
    <n v="18.049299999999999"/>
    <n v="-67.062399999999997"/>
  </r>
  <r>
    <x v="7"/>
    <n v="1243"/>
    <n v="3601243"/>
    <s v="LAJAS"/>
    <s v="ECOMAXX"/>
    <s v="ECOMAXX"/>
    <m/>
    <m/>
    <s v="PL"/>
    <s v="LAJ1"/>
    <s v="CANCEL S/S"/>
    <s v="PR 116, KM. 14.0"/>
    <n v="78.7"/>
    <n v="95.7"/>
    <n v="82.7"/>
    <d v="2024-11-03T00:00:00"/>
    <m/>
    <m/>
    <n v="17.9937"/>
    <n v="-66.973799999999997"/>
  </r>
  <r>
    <x v="7"/>
    <n v="660"/>
    <n v="6400660"/>
    <s v="LAJAS"/>
    <s v="ECOMAXX"/>
    <s v="ECOMAXX"/>
    <s v="PUMA"/>
    <m/>
    <s v="TT"/>
    <s v="LAJ1"/>
    <s v="DEL MAR INVESTMENT GROUP, INC."/>
    <s v="CARR. #116 Y 305 KM. 25.8"/>
    <n v="83.7"/>
    <n v="96.7"/>
    <n v="84.7"/>
    <d v="2024-11-03T00:00:00"/>
    <m/>
    <m/>
    <n v="18.006799999999998"/>
    <n v="-67.049400000000006"/>
  </r>
  <r>
    <x v="7"/>
    <n v="2143"/>
    <n v="3602143"/>
    <s v="LAJAS"/>
    <s v="TOTAL"/>
    <s v="TOTAL"/>
    <m/>
    <m/>
    <s v="PL"/>
    <s v="LAJ1"/>
    <s v="TOTAL ENERGIES PALMAREJO"/>
    <s v="PR 101 BO PALMAREJO"/>
    <n v="83.7"/>
    <n v="101.7"/>
    <n v="85.7"/>
    <d v="2024-11-03T00:00:00"/>
    <m/>
    <m/>
    <n v="18.041727999999999"/>
    <n v="-67.075883000000005"/>
  </r>
  <r>
    <x v="7"/>
    <n v="814"/>
    <n v="3606814"/>
    <s v="LAJAS"/>
    <s v="IND"/>
    <s v="ULTRA TOP FUELS"/>
    <m/>
    <m/>
    <s v="TT"/>
    <s v="CRO2"/>
    <s v="OMAR S/S"/>
    <s v="CARR 101 / CARR 306  - BO PALMAREJO"/>
    <n v="80.7"/>
    <n v="94.7"/>
    <m/>
    <d v="2024-11-03T00:00:00"/>
    <m/>
    <m/>
    <n v="18.029399999999999"/>
    <n v="-67.109200000000001"/>
  </r>
  <r>
    <x v="7"/>
    <n v="6122"/>
    <n v="3610022"/>
    <s v="LAJAS"/>
    <s v="IND"/>
    <s v="ULTRA TOP FUELS"/>
    <m/>
    <m/>
    <s v="PL"/>
    <s v="LAJ1"/>
    <s v="TOP FUELS"/>
    <s v="PR 101 BO PALMAREJO"/>
    <n v="79.7"/>
    <n v="95.7"/>
    <m/>
    <d v="2024-11-03T00:00:00"/>
    <m/>
    <m/>
    <m/>
    <m/>
  </r>
  <r>
    <x v="7"/>
    <n v="620"/>
    <n v="6400620"/>
    <s v="LAJAS"/>
    <s v="TEXACO"/>
    <s v="TEXACO"/>
    <s v="PUMA"/>
    <m/>
    <s v="TT"/>
    <s v="LAJ1"/>
    <s v="ILIA MILAGROS IRIZARRY NAZARIO"/>
    <s v="CALLE 65 DE INFANTERIA 21 SUR"/>
    <n v="81.7"/>
    <n v="98.7"/>
    <m/>
    <d v="2024-11-03T00:00:00"/>
    <m/>
    <m/>
    <n v="18.048100000000002"/>
    <n v="-67.059100000000001"/>
  </r>
  <r>
    <x v="0"/>
    <n v="1245"/>
    <n v="3601245"/>
    <s v="LARES"/>
    <s v="SHELL"/>
    <s v="SHELL"/>
    <s v="CLARK"/>
    <d v="2023-03-01T00:00:00"/>
    <s v="IR"/>
    <s v="LAR1"/>
    <s v="NITRO GAS  / ANTES ECOMAXX"/>
    <s v="PR 129 (AL LADO GALLERA)"/>
    <n v="78.7"/>
    <n v="96.7"/>
    <n v="81.7"/>
    <d v="2024-11-03T00:00:00"/>
    <m/>
    <m/>
    <n v="18.375"/>
    <n v="-66.797499999999999"/>
  </r>
  <r>
    <x v="0"/>
    <n v="578"/>
    <n v="6400578"/>
    <s v="LARES"/>
    <s v="TEXACO"/>
    <s v="TEXACO"/>
    <s v="PUMA"/>
    <d v="2020-05-01T00:00:00"/>
    <s v="EL"/>
    <s v="LAR1"/>
    <s v="LUZ N. GONZALEZ VELEZ"/>
    <s v="CARR. # 129 KM. 24.5, BO. PILETAS"/>
    <n v="78.7"/>
    <n v="95.7"/>
    <n v="82.7"/>
    <d v="2024-11-03T00:00:00"/>
    <m/>
    <m/>
    <n v="18.319918000000001"/>
    <n v="-66.870932999999994"/>
  </r>
  <r>
    <x v="0"/>
    <n v="1247"/>
    <n v="3601247"/>
    <s v="LARES"/>
    <s v="TOTAL"/>
    <s v="TOTAL"/>
    <m/>
    <m/>
    <s v="IR"/>
    <s v="LAR2"/>
    <s v="MARIANO FUSTER"/>
    <s v="PR 111, KM. 29.4"/>
    <n v="78.7"/>
    <n v="95.7"/>
    <n v="83.7"/>
    <d v="2024-11-03T00:00:00"/>
    <m/>
    <m/>
    <n v="18.297924999999999"/>
    <n v="-66.874072999999996"/>
  </r>
  <r>
    <x v="0"/>
    <n v="1249"/>
    <n v="3601249"/>
    <s v="LARES"/>
    <s v="MOBIL"/>
    <s v="MOBIL"/>
    <s v="SHELL"/>
    <d v="2023-03-15T00:00:00"/>
    <s v="IR"/>
    <s v="LAR2"/>
    <s v="FRANCISCO IRIZARRY"/>
    <s v="CARR 111 KM 2.1 PUEBLO"/>
    <n v="78.7"/>
    <n v="95.7"/>
    <n v="84.7"/>
    <d v="2024-11-03T00:00:00"/>
    <m/>
    <m/>
    <n v="18.291346999999998"/>
    <n v="-66.884842000000006"/>
  </r>
  <r>
    <x v="0"/>
    <n v="1246"/>
    <n v="3601246"/>
    <s v="LARES"/>
    <s v="SHELL"/>
    <s v="SHELL"/>
    <s v="GULF"/>
    <m/>
    <s v="IR"/>
    <s v="LAR1"/>
    <s v="TEXXAS"/>
    <s v="CARR 129 KM 17.2 / E/ CARR 134"/>
    <n v="81.7"/>
    <n v="100.7"/>
    <n v="88.7"/>
    <d v="2024-11-03T00:00:00"/>
    <m/>
    <m/>
    <n v="18.350200000000001"/>
    <n v="-66.815100000000001"/>
  </r>
  <r>
    <x v="0"/>
    <n v="1252"/>
    <n v="3601252"/>
    <s v="LARES"/>
    <s v="ECOMAXX"/>
    <s v="ECOMAXX"/>
    <m/>
    <m/>
    <s v="IR"/>
    <s v="LAR2"/>
    <s v="LEE S/S"/>
    <s v="PR 111"/>
    <n v="77.7"/>
    <n v="95.7"/>
    <m/>
    <d v="2024-11-03T00:00:00"/>
    <m/>
    <m/>
    <m/>
    <m/>
  </r>
  <r>
    <x v="0"/>
    <n v="1248"/>
    <n v="3601248"/>
    <s v="LARES"/>
    <s v="IND"/>
    <s v="PHILLIPS 66"/>
    <m/>
    <m/>
    <s v="IR"/>
    <s v="LAR2"/>
    <s v="IND. MOLINO S/S"/>
    <s v="PR 111, KM. 29.4"/>
    <n v="79.7"/>
    <n v="97.7"/>
    <m/>
    <d v="2024-11-03T00:00:00"/>
    <m/>
    <m/>
    <n v="18.298783"/>
    <n v="-66.875364000000005"/>
  </r>
  <r>
    <x v="0"/>
    <n v="407"/>
    <n v="6400407"/>
    <s v="LARES"/>
    <s v="SHELL"/>
    <s v="SHELL"/>
    <s v="PUMA"/>
    <m/>
    <s v="EL"/>
    <s v="LAR1"/>
    <s v="ANTONIO NIEVES VELEZ"/>
    <s v="BO. CALLEJONES CARR. 129  KM. 21.8  INTERSECCIÓN 454 "/>
    <n v="80.7"/>
    <n v="98.7"/>
    <m/>
    <d v="2024-11-03T00:00:00"/>
    <m/>
    <m/>
    <n v="18.332322999999999"/>
    <n v="-66.850196999999994"/>
  </r>
  <r>
    <x v="0"/>
    <n v="1250"/>
    <n v="3601250"/>
    <s v="LARES"/>
    <s v="GULF"/>
    <s v="GULF"/>
    <m/>
    <m/>
    <s v="IR"/>
    <s v="LAR2"/>
    <s v="EDIBERTO ROMÁN"/>
    <s v="CARR 111 KM 1.5"/>
    <m/>
    <m/>
    <m/>
    <d v="2024-11-03T00:00:00"/>
    <s v="X"/>
    <m/>
    <n v="18.290595"/>
    <n v="-66.890597999999997"/>
  </r>
  <r>
    <x v="0"/>
    <n v="3109"/>
    <n v="3603109"/>
    <s v="LARES"/>
    <s v="MOBIL"/>
    <s v="MOBIL"/>
    <s v="SHELL"/>
    <d v="2022-11-01T00:00:00"/>
    <s v="IR"/>
    <s v="LAR1"/>
    <s v="NELSON GONZÁLEZ"/>
    <s v="PR 129, INT. PR 134 "/>
    <m/>
    <m/>
    <m/>
    <d v="2024-11-03T00:00:00"/>
    <s v="X"/>
    <m/>
    <n v="18.361270999999999"/>
    <n v="-66.802797999999996"/>
  </r>
  <r>
    <x v="8"/>
    <n v="1255"/>
    <n v="3601255"/>
    <s v="LAS PIEDRAS"/>
    <s v="IND"/>
    <s v="RUTA 76"/>
    <s v="TOTAL"/>
    <m/>
    <s v="JF"/>
    <s v="LAP1"/>
    <s v="K-CHIRO S/S"/>
    <s v="PR 198, KM. 20.0"/>
    <n v="79.7"/>
    <n v="94.7"/>
    <n v="79.7"/>
    <d v="2024-11-03T00:00:00"/>
    <m/>
    <m/>
    <n v="18.184699999999999"/>
    <n v="-65.872299999999996"/>
  </r>
  <r>
    <x v="8"/>
    <n v="6834"/>
    <n v="3606834"/>
    <s v="LAS PIEDRAS"/>
    <s v="GULF"/>
    <s v="GULF"/>
    <m/>
    <m/>
    <s v="JF"/>
    <s v="LAP1"/>
    <s v="CAMINO FONDO DEL SACO"/>
    <s v="PR 30, INT PR 204 CERCA PLAZA LAS PIEDRAS SHOPPING"/>
    <n v="79.7"/>
    <n v="95.7"/>
    <n v="80.7"/>
    <d v="2024-11-03T00:00:00"/>
    <m/>
    <m/>
    <n v="18.183700000000002"/>
    <n v="-65.888300000000001"/>
  </r>
  <r>
    <x v="8"/>
    <n v="927"/>
    <n v="6400927"/>
    <s v="LAS PIEDRAS"/>
    <s v="TEXACO"/>
    <s v="TEXACO"/>
    <s v="PUMA"/>
    <m/>
    <s v="FR"/>
    <s v="LAP1"/>
    <s v="VP PETROLEUM, INC."/>
    <s v="CARR 31, KM 14.8 BARRIO BOQUERON"/>
    <n v="79.7"/>
    <n v="95.7"/>
    <n v="81.7"/>
    <d v="2024-11-03T00:00:00"/>
    <m/>
    <m/>
    <n v="18.174600000000002"/>
    <n v="-65.878"/>
  </r>
  <r>
    <x v="8"/>
    <n v="355"/>
    <n v="6400355"/>
    <s v="LAS PIEDRAS"/>
    <s v="PUMA"/>
    <s v="PUMA"/>
    <m/>
    <m/>
    <s v="FR"/>
    <s v="LAP1"/>
    <s v="IBRAHIM ABU-USBA"/>
    <s v="CARR. #183, KM 21.9, BO MONTONES (AVE. JESUS T PINERO #53)"/>
    <n v="82.7"/>
    <n v="97.7"/>
    <n v="85.7"/>
    <d v="2024-11-03T00:00:00"/>
    <m/>
    <m/>
    <n v="18.180399999999999"/>
    <n v="-65.870400000000004"/>
  </r>
  <r>
    <x v="8"/>
    <n v="815"/>
    <n v="3606815"/>
    <s v="LAS PIEDRAS"/>
    <s v="MOBIL"/>
    <s v="MOBIL"/>
    <s v="SHELL"/>
    <d v="2022-10-01T00:00:00"/>
    <s v="JF"/>
    <s v="LAP1"/>
    <s v="ANTES ADAM ROSA"/>
    <s v="PR 198, FRENTE AL TOTAL"/>
    <n v="80.7"/>
    <n v="96.7"/>
    <n v="88.7"/>
    <d v="2024-11-03T00:00:00"/>
    <m/>
    <m/>
    <n v="18.184999999999999"/>
    <n v="-65.872299999999996"/>
  </r>
  <r>
    <x v="8"/>
    <n v="977"/>
    <n v="6400977"/>
    <s v="LAS PIEDRAS"/>
    <s v="TEXACO"/>
    <s v="TEXACO"/>
    <s v="PUMA"/>
    <m/>
    <s v="JF"/>
    <s v="LAP1"/>
    <s v="MOHAMOOD IBRAHIM ABUS-USBA - 977"/>
    <s v="CARR 198, CALLE BARBOSA LAS PIEDRAS PUEBLO"/>
    <n v="82.7"/>
    <n v="99.7"/>
    <n v="89.7"/>
    <d v="2024-11-03T00:00:00"/>
    <m/>
    <m/>
    <n v="18.183299999999999"/>
    <n v="-65.868499999999997"/>
  </r>
  <r>
    <x v="8"/>
    <n v="1256"/>
    <n v="3601256"/>
    <s v="LOIZA"/>
    <s v="GULF"/>
    <s v="GULF"/>
    <m/>
    <m/>
    <s v="HM"/>
    <s v="LOI1"/>
    <s v="LOIZA S/S"/>
    <s v="PR 188, KM. 5.0 (PR 188)"/>
    <n v="79.7"/>
    <m/>
    <n v="83.7"/>
    <d v="2024-11-03T00:00:00"/>
    <m/>
    <m/>
    <n v="18.4268"/>
    <n v="-65.878399999999999"/>
  </r>
  <r>
    <x v="8"/>
    <n v="3110"/>
    <n v="3603110"/>
    <s v="LOIZA"/>
    <s v="MOBIL"/>
    <s v="MOBIL"/>
    <s v="SHELL"/>
    <d v="2022-10-01T00:00:00"/>
    <s v="HM"/>
    <s v="LOI1"/>
    <s v="AIDA SOSA"/>
    <s v="PR 188, KM. 10.4, ESQ. PR 187"/>
    <n v="80.7"/>
    <n v="99.7"/>
    <m/>
    <d v="2024-11-03T00:00:00"/>
    <m/>
    <m/>
    <n v="18.434100000000001"/>
    <n v="-65.876000000000005"/>
  </r>
  <r>
    <x v="8"/>
    <n v="2144"/>
    <n v="3602144"/>
    <s v="LOIZA"/>
    <s v="TOTAL"/>
    <s v="TOTAL"/>
    <m/>
    <m/>
    <s v="HM"/>
    <s v="LOI1"/>
    <s v="RAFAEL LEYVA"/>
    <s v="PR 187, KM. 5.1 (PR 188)"/>
    <n v="81.7"/>
    <n v="101.7"/>
    <m/>
    <d v="2024-11-03T00:00:00"/>
    <m/>
    <m/>
    <n v="18.4284"/>
    <n v="-65.880899999999997"/>
  </r>
  <r>
    <x v="8"/>
    <n v="966"/>
    <n v="6400966"/>
    <s v="LUQUILLO"/>
    <s v="TEXACO"/>
    <s v="TEXACO"/>
    <s v="PUMA"/>
    <m/>
    <s v="FR"/>
    <s v="LUQ1"/>
    <s v="COSTA AZUL DEL CARIBE, LLC."/>
    <s v="CALLE FERNANDEZ GARCIA #41"/>
    <n v="80.7"/>
    <n v="96.7"/>
    <n v="87.7"/>
    <d v="2024-11-03T00:00:00"/>
    <m/>
    <m/>
    <n v="18.378699999999998"/>
    <n v="-65.718999999999994"/>
  </r>
  <r>
    <x v="8"/>
    <n v="82"/>
    <n v="6400082"/>
    <s v="LUQUILLO"/>
    <s v="TEXACO"/>
    <s v="TEXACO"/>
    <s v="PUMA"/>
    <d v="2021-04-01T00:00:00"/>
    <s v="FR"/>
    <s v="LUQ1"/>
    <s v="JIBRIL JOHAR MOHAMED"/>
    <s v="CARR. 3, KM. 33.3"/>
    <n v="81.7"/>
    <n v="99.7"/>
    <n v="87.7"/>
    <d v="2024-11-03T00:00:00"/>
    <m/>
    <m/>
    <n v="18.377700000000001"/>
    <n v="-65.752499999999998"/>
  </r>
  <r>
    <x v="8"/>
    <n v="3055"/>
    <n v="3603055"/>
    <s v="LUQUILLO"/>
    <s v="MOBIL"/>
    <s v="MOBIL"/>
    <s v="SHELL"/>
    <d v="2023-02-01T00:00:00"/>
    <s v="HM"/>
    <s v="LUQ1"/>
    <s v="PITAHAYA S/S"/>
    <s v="PR 3, KM. 38, BO. PITAHAYA"/>
    <n v="81.7"/>
    <n v="97.7"/>
    <n v="92.7"/>
    <d v="2024-11-03T00:00:00"/>
    <m/>
    <m/>
    <n v="18.363700000000001"/>
    <n v="-65.708500000000001"/>
  </r>
  <r>
    <x v="8"/>
    <n v="2014"/>
    <n v="3602014"/>
    <s v="LUQUILLO"/>
    <s v="TOTAL"/>
    <s v="TOTAL"/>
    <m/>
    <m/>
    <s v="HM"/>
    <s v="LUQ1"/>
    <s v="CARLOS GONZALEZ"/>
    <s v="CARR 3 KM 36.2 / CALLE 7"/>
    <n v="84.7"/>
    <n v="99.7"/>
    <m/>
    <d v="2024-11-03T00:00:00"/>
    <m/>
    <m/>
    <n v="18.377800000000001"/>
    <n v="-65.720399999999998"/>
  </r>
  <r>
    <x v="4"/>
    <n v="1059"/>
    <n v="3601059"/>
    <s v="MANATI"/>
    <s v="GULF"/>
    <s v="GULF"/>
    <m/>
    <m/>
    <s v="VS"/>
    <s v="MAN1"/>
    <s v="CANTERA S/S"/>
    <s v="PR 2, KM. 44.6"/>
    <n v="78.7"/>
    <n v="95.7"/>
    <n v="77.7"/>
    <d v="2024-11-03T00:00:00"/>
    <m/>
    <m/>
    <n v="18.4399349951365"/>
    <n v="-66.446436227473697"/>
  </r>
  <r>
    <x v="4"/>
    <n v="33"/>
    <n v="6400033"/>
    <s v="MANATI"/>
    <s v="TEXACO"/>
    <s v="TEXACO"/>
    <s v="PUMA"/>
    <d v="2023-06-01T00:00:00"/>
    <s v="CC"/>
    <s v="MAN2"/>
    <s v="CANTERA GAS STATION"/>
    <s v="CARR.2  KM. 49.8 "/>
    <n v="79.7"/>
    <n v="89.7"/>
    <n v="79.7"/>
    <d v="2024-11-03T00:00:00"/>
    <m/>
    <m/>
    <n v="18.430139674472301"/>
    <n v="-66.493346447037197"/>
  </r>
  <r>
    <x v="4"/>
    <n v="1061"/>
    <n v="3601061"/>
    <s v="MANATI"/>
    <s v="GULF"/>
    <s v="GULF"/>
    <m/>
    <m/>
    <s v="VS"/>
    <s v="MAN2"/>
    <s v="SPEEDWAY"/>
    <s v="PR 2, KM. 50.2"/>
    <n v="77.7"/>
    <n v="95.7"/>
    <n v="84.7"/>
    <d v="2024-11-03T00:00:00"/>
    <m/>
    <m/>
    <n v="18.428100000000001"/>
    <n v="-66.498099999999994"/>
  </r>
  <r>
    <x v="4"/>
    <n v="2016"/>
    <n v="3602016"/>
    <s v="MANATI"/>
    <s v="TOTAL"/>
    <s v="TOTAL"/>
    <m/>
    <m/>
    <s v="VS"/>
    <s v="MAN2"/>
    <s v="MIGUEL ROSA"/>
    <s v="PR 2, KM. 46.3"/>
    <n v="77.7"/>
    <n v="96.7"/>
    <n v="85.7"/>
    <d v="2024-11-03T00:00:00"/>
    <m/>
    <m/>
    <n v="18.436299999999999"/>
    <n v="-66.462999999999994"/>
  </r>
  <r>
    <x v="4"/>
    <n v="2017"/>
    <n v="3602017"/>
    <s v="MANATI"/>
    <s v="TOTAL"/>
    <s v="TOTAL"/>
    <m/>
    <m/>
    <s v="VS"/>
    <s v="MAN1"/>
    <s v="JOSÉ RIVERA"/>
    <s v="PR 2, KM. 47.8 (CERCA INT. 149)"/>
    <n v="77.7"/>
    <n v="95.7"/>
    <n v="86.7"/>
    <d v="2024-11-03T00:00:00"/>
    <m/>
    <m/>
    <n v="18.432264272792601"/>
    <n v="-66.477025170048407"/>
  </r>
  <r>
    <x v="4"/>
    <n v="903"/>
    <n v="6400903"/>
    <s v="MANATI"/>
    <s v="TEXACO"/>
    <s v="TEXACO"/>
    <s v="PUMA"/>
    <d v="2020-03-01T00:00:00"/>
    <s v="CC"/>
    <s v="CIA1"/>
    <s v="VP PETROLEUM, INC (ANTES PUMA)"/>
    <s v="CARR 149 KM 3.1 JARDINES DE MONACO"/>
    <n v="78.7"/>
    <n v="89.7"/>
    <n v="87.7"/>
    <d v="2024-11-03T00:00:00"/>
    <m/>
    <m/>
    <n v="18.4166417839382"/>
    <n v="-66.484106799817894"/>
  </r>
  <r>
    <x v="4"/>
    <n v="6853"/>
    <n v="3606853"/>
    <s v="MANATI"/>
    <s v="ECOMAXX"/>
    <s v="ECOMAXX"/>
    <m/>
    <m/>
    <s v="VS"/>
    <s v="MAN2"/>
    <s v="ANTES INDEPENDIENTE"/>
    <s v="PASEO REAL - PR 2, KM. 53.0"/>
    <n v="82.7"/>
    <n v="99.7"/>
    <n v="99.7"/>
    <d v="2024-11-03T00:00:00"/>
    <m/>
    <m/>
    <n v="18.4290988426953"/>
    <n v="-66.522792660613305"/>
  </r>
  <r>
    <x v="4"/>
    <n v="499"/>
    <n v="6400499"/>
    <s v="MANATI"/>
    <s v="PUMA"/>
    <s v="PUMA"/>
    <m/>
    <m/>
    <s v="CC"/>
    <s v="MAN3"/>
    <s v="MEGA PETROLEUM CORP."/>
    <s v="CARR. 616 &amp; 685"/>
    <n v="79.7"/>
    <n v="99.7"/>
    <n v="109.7"/>
    <d v="2024-11-03T00:00:00"/>
    <m/>
    <m/>
    <n v="18.443145821260799"/>
    <n v="-66.499967199845202"/>
  </r>
  <r>
    <x v="4"/>
    <n v="3056"/>
    <n v="3603056"/>
    <s v="MANATI"/>
    <s v="MOBIL"/>
    <s v="MOBIL"/>
    <s v="SHELL"/>
    <d v="2022-10-01T00:00:00"/>
    <s v="VS"/>
    <s v="MAN2"/>
    <s v="EDWIN AYALA"/>
    <s v="PR 2, KM. 42.4, BO COTO NORTE"/>
    <n v="79.7"/>
    <n v="93.7"/>
    <m/>
    <d v="2024-11-03T00:00:00"/>
    <m/>
    <m/>
    <n v="18.432500000000001"/>
    <n v="-66.477900000000005"/>
  </r>
  <r>
    <x v="4"/>
    <n v="1060"/>
    <n v="3601060"/>
    <s v="MANATI"/>
    <s v="IND"/>
    <s v="IND"/>
    <m/>
    <m/>
    <s v="VS"/>
    <s v="MAN2"/>
    <s v="ORTIZ S/S"/>
    <s v="PR 2, KM. 50.1"/>
    <n v="77.7"/>
    <n v="95.7"/>
    <m/>
    <d v="2024-11-03T00:00:00"/>
    <m/>
    <m/>
    <n v="18.428558611760799"/>
    <n v="-66.495071474541604"/>
  </r>
  <r>
    <x v="4"/>
    <n v="384"/>
    <n v="6400384"/>
    <s v="MANATI"/>
    <s v="IND"/>
    <s v="IND"/>
    <s v="PUMA"/>
    <m/>
    <s v="OON"/>
    <s v="MAN1"/>
    <s v="CLOSED"/>
    <s v="CARR. # 2 KM. 45.3 BO. CANTERA, MANATÍ"/>
    <n v="78.7"/>
    <n v="96.7"/>
    <m/>
    <d v="2024-11-03T00:00:00"/>
    <m/>
    <m/>
    <n v="18.438808247695999"/>
    <n v="-66.452303645408406"/>
  </r>
  <r>
    <x v="4"/>
    <n v="1109"/>
    <n v="3601109"/>
    <s v="MANATI"/>
    <s v="SHELL"/>
    <s v="SHELL"/>
    <s v="CLARK"/>
    <d v="2024-10-01T00:00:00"/>
    <s v="VS"/>
    <s v="MAN1"/>
    <s v="JORGE PAGÁN"/>
    <s v="PR 2, KM. 44.2"/>
    <n v="78.7"/>
    <n v="98.7"/>
    <m/>
    <d v="2024-11-03T00:00:00"/>
    <m/>
    <s v="CLARK&gt;SHELL (10.2024)"/>
    <n v="18.439030436966199"/>
    <n v="-66.442565226048302"/>
  </r>
  <r>
    <x v="4"/>
    <n v="926"/>
    <n v="6400926"/>
    <s v="MANATI"/>
    <s v="PUMA"/>
    <s v="PUMA"/>
    <m/>
    <m/>
    <s v="CC"/>
    <s v="MAN1"/>
    <s v="AKI PETROLEUM LLC"/>
    <s v="CARR # 2 KM 46.2 URB VILLA ATENAS "/>
    <m/>
    <m/>
    <m/>
    <d v="2024-11-03T00:00:00"/>
    <s v="X"/>
    <m/>
    <n v="18.4373"/>
    <n v="-66.461200000000005"/>
  </r>
  <r>
    <x v="3"/>
    <n v="806"/>
    <n v="6400806"/>
    <s v="MAUNABO"/>
    <s v="TEXACO"/>
    <s v="TEXACO"/>
    <s v="PUMA"/>
    <d v="2024-10-01T00:00:00"/>
    <s v="FR"/>
    <s v="MBO1"/>
    <s v="ANDRES RUIZ MARTINEZ"/>
    <s v="CARRETERA 901, KM 0.05, BARRIO EMAJAGUA"/>
    <n v="84.7"/>
    <n v="97.7"/>
    <n v="84.7"/>
    <d v="2024-11-03T00:00:00"/>
    <m/>
    <m/>
    <n v="18.002210999999999"/>
    <n v="-65.887595000000005"/>
  </r>
  <r>
    <x v="3"/>
    <n v="6021"/>
    <n v="3606021"/>
    <s v="MAUNABO"/>
    <s v="GULF"/>
    <s v="GULF"/>
    <m/>
    <m/>
    <s v="JF"/>
    <s v="MBO1"/>
    <s v="SONIA PEÑA RIVERA"/>
    <s v="CALLE MUNOZ RIVERA, ESQ BARCELO"/>
    <n v="81.7"/>
    <m/>
    <m/>
    <d v="2024-11-03T00:00:00"/>
    <m/>
    <m/>
    <n v="18.007300000000001"/>
    <n v="-65.901899999999998"/>
  </r>
  <r>
    <x v="3"/>
    <n v="2200"/>
    <n v="3602200"/>
    <s v="MAUNABO"/>
    <s v="IND"/>
    <s v="IND"/>
    <s v="TOTAL"/>
    <m/>
    <s v="JF"/>
    <s v="MBO1"/>
    <s v="LUIS FERNÁNDEZ / ANTES TOTAL COSS"/>
    <s v="PR 3, KM. 105.3"/>
    <m/>
    <m/>
    <m/>
    <d v="2024-11-03T00:00:00"/>
    <s v="X"/>
    <m/>
    <n v="18.009899999999998"/>
    <n v="-65.897900000000007"/>
  </r>
  <r>
    <x v="1"/>
    <n v="816"/>
    <n v="3606816"/>
    <s v="MAYAGUEZ"/>
    <s v="IND"/>
    <s v="ULTRA TOP FUELS"/>
    <m/>
    <m/>
    <s v="TT"/>
    <s v="MAY1"/>
    <s v="TOP FUEL"/>
    <s v="CALLE POST # 245"/>
    <n v="78.7"/>
    <n v="95.7"/>
    <n v="76.7"/>
    <d v="2024-11-03T00:00:00"/>
    <m/>
    <m/>
    <n v="18.193999999999999"/>
    <n v="-67.142600000000002"/>
  </r>
  <r>
    <x v="1"/>
    <n v="1297"/>
    <n v="3601297"/>
    <s v="MAYAGUEZ"/>
    <s v="IND"/>
    <s v="AMERICAN PET"/>
    <m/>
    <m/>
    <s v="TT"/>
    <s v="MAY2"/>
    <s v="AMERICAN PETROLEUM"/>
    <s v="CALLE POST 292"/>
    <n v="78.7"/>
    <n v="95.7"/>
    <n v="76.7"/>
    <d v="2024-11-03T00:00:00"/>
    <m/>
    <m/>
    <n v="18.190987"/>
    <n v="-67.143355"/>
  </r>
  <r>
    <x v="1"/>
    <n v="8010"/>
    <n v="3608010"/>
    <s v="MAYAGUEZ"/>
    <s v="IND"/>
    <s v="ULTRA TOP FUELS"/>
    <m/>
    <m/>
    <s v="TT"/>
    <s v="MAY3"/>
    <s v="ULTRA TOP FUELS"/>
    <s v="AVE EUGENIO MA. HOSTOS -AL LADO PLAZA VISTA VERDE"/>
    <n v="78.7"/>
    <n v="95.7"/>
    <n v="76.7"/>
    <d v="2024-11-03T00:00:00"/>
    <m/>
    <m/>
    <n v="18.186671"/>
    <n v="-67.151348999999996"/>
  </r>
  <r>
    <x v="1"/>
    <n v="838"/>
    <n v="3606838"/>
    <s v="MAYAGUEZ"/>
    <s v="IND"/>
    <s v="ULTRA TOP FUELS"/>
    <m/>
    <m/>
    <s v="TT"/>
    <s v="MAY2"/>
    <s v="TOP FUEL/William F Brennan"/>
    <s v="CARR 114 KM 1.4"/>
    <n v="78.7"/>
    <n v="91.7"/>
    <n v="77.7"/>
    <d v="2024-11-03T00:00:00"/>
    <m/>
    <m/>
    <n v="18.161788999999999"/>
    <n v="-67.149580999999998"/>
  </r>
  <r>
    <x v="1"/>
    <n v="1012"/>
    <n v="3601012"/>
    <s v="MAYAGUEZ"/>
    <s v="ECOMAXX"/>
    <s v="ECOMAXX"/>
    <m/>
    <m/>
    <s v="TT"/>
    <s v="MAY2"/>
    <s v="ROAD RUNNER"/>
    <s v="CALLE POST # 501"/>
    <n v="76.7"/>
    <n v="89.7"/>
    <n v="78.7"/>
    <d v="2024-11-03T00:00:00"/>
    <m/>
    <m/>
    <n v="18.181612999999999"/>
    <n v="-67.144126999999997"/>
  </r>
  <r>
    <x v="1"/>
    <n v="6774"/>
    <n v="3606774"/>
    <s v="MAYAGUEZ"/>
    <s v="GULF"/>
    <s v="GULF"/>
    <m/>
    <m/>
    <s v="TT"/>
    <s v="MAY2"/>
    <s v="ERA VICTORY"/>
    <s v="PR 2, KM 151.9"/>
    <n v="79.7"/>
    <n v="95.7"/>
    <n v="78.7"/>
    <d v="2024-11-03T00:00:00"/>
    <m/>
    <m/>
    <n v="18.223752999999999"/>
    <n v="-67.157875000000004"/>
  </r>
  <r>
    <x v="1"/>
    <n v="841"/>
    <n v="3606841"/>
    <s v="MAYAGUEZ"/>
    <s v="IND"/>
    <s v="AMERICAN PET"/>
    <m/>
    <m/>
    <s v="TT"/>
    <s v="MAY2"/>
    <s v="AMERICAN GASOLINE"/>
    <s v="CARR. 106 KM 1.9/N/CARR. 351"/>
    <n v="78.7"/>
    <n v="94.7"/>
    <n v="79.7"/>
    <d v="2024-11-03T00:00:00"/>
    <m/>
    <m/>
    <n v="18.208252999999999"/>
    <n v="-67.124917999999994"/>
  </r>
  <r>
    <x v="1"/>
    <n v="1235"/>
    <n v="3601235"/>
    <s v="MAYAGUEZ"/>
    <s v="IND"/>
    <s v="ULTRA TOP FUELS"/>
    <m/>
    <m/>
    <s v="TT"/>
    <s v="MAY3"/>
    <s v="GUILLOTY (TOP FUEL)"/>
    <s v="MAYAGUEZ MALL"/>
    <n v="78.7"/>
    <n v="95.7"/>
    <n v="80.7"/>
    <d v="2024-11-03T00:00:00"/>
    <m/>
    <m/>
    <n v="18.153341000000001"/>
    <n v="-67.141694000000001"/>
  </r>
  <r>
    <x v="1"/>
    <n v="160"/>
    <n v="6400160"/>
    <s v="MAYAGUEZ"/>
    <s v="IND"/>
    <s v="ULTRA TOP FUELS"/>
    <s v="TEXACO"/>
    <d v="2024-06-01T00:00:00"/>
    <s v="JR"/>
    <s v="MAY3"/>
    <s v="ELVING VISBAL CASTRO"/>
    <s v="CARR. #2, URB. SULTANA, CALLE TENERIFE #1"/>
    <n v="79.7"/>
    <n v="95.7"/>
    <n v="80.7"/>
    <d v="2024-11-03T00:00:00"/>
    <m/>
    <s v="TEXACO SULTANA &gt; UTF (6/2024)"/>
    <n v="18.164753000000001"/>
    <n v="-67.147730999999993"/>
  </r>
  <r>
    <x v="1"/>
    <n v="840"/>
    <n v="3606840"/>
    <s v="MAYAGUEZ"/>
    <s v="IND"/>
    <s v="SUNOCO"/>
    <s v="GULF"/>
    <m/>
    <s v="TT"/>
    <s v="MAY2"/>
    <s v="GULF LITORAL"/>
    <s v="CARR 102 KM 6.5"/>
    <n v="79.7"/>
    <n v="98.7"/>
    <n v="81.7"/>
    <d v="2024-11-03T00:00:00"/>
    <m/>
    <s v="GULF&gt;SUNOCO (JUN-2023)"/>
    <n v="18.173798999999999"/>
    <n v="-67.175151"/>
  </r>
  <r>
    <x v="1"/>
    <n v="23"/>
    <n v="6400023"/>
    <s v="MAYAGUEZ"/>
    <s v="TEXACO"/>
    <s v="TEXACO"/>
    <s v="PUMA"/>
    <d v="2022-11-01T00:00:00"/>
    <s v="JR"/>
    <s v="MAY2"/>
    <s v="C-FUELS, LLC/ FRENTE UPR MAYAGUEZ"/>
    <s v="CARR. #2 KM. 184.3, BO. MIRADERO"/>
    <n v="81.7"/>
    <n v="98.7"/>
    <n v="82.7"/>
    <d v="2024-11-03T00:00:00"/>
    <m/>
    <m/>
    <n v="18.209277"/>
    <n v="-67.143742000000003"/>
  </r>
  <r>
    <x v="1"/>
    <n v="2169"/>
    <n v="3602169"/>
    <s v="MAYAGUEZ"/>
    <s v="TOTAL"/>
    <s v="TOTAL"/>
    <m/>
    <m/>
    <s v="TT"/>
    <s v="MAY2"/>
    <s v="JOSY SERVICE STATION /JOAQUIN ORTIZ"/>
    <s v="CALLE POST # 330"/>
    <n v="84.7"/>
    <n v="97.7"/>
    <n v="83.7"/>
    <d v="2024-11-03T00:00:00"/>
    <m/>
    <m/>
    <n v="18.187840000000001"/>
    <n v="-67.142923999999994"/>
  </r>
  <r>
    <x v="1"/>
    <n v="964"/>
    <n v="6400964"/>
    <s v="MAYAGUEZ"/>
    <s v="TEXACO"/>
    <s v="TEXACO"/>
    <s v="PUMA"/>
    <m/>
    <s v="JR"/>
    <s v="MAY2"/>
    <s v="DAWAHRA PETROLEUM, LLC"/>
    <s v="CALLE BALBOA #127"/>
    <n v="79.7"/>
    <n v="96.7"/>
    <n v="84.7"/>
    <d v="2024-11-03T00:00:00"/>
    <m/>
    <m/>
    <n v="18.205966"/>
    <n v="-67.129795999999999"/>
  </r>
  <r>
    <x v="1"/>
    <n v="2002"/>
    <n v="3602002"/>
    <s v="MAYAGUEZ"/>
    <s v="TOTAL"/>
    <s v="TOTAL"/>
    <m/>
    <m/>
    <s v="TT"/>
    <s v="MAY3"/>
    <s v="CARLOS FERRER"/>
    <s v="PR 2, KM 151 - BARRIO ALGARROBO"/>
    <n v="81.7"/>
    <n v="96.7"/>
    <n v="86.7"/>
    <d v="2024-11-03T00:00:00"/>
    <m/>
    <m/>
    <n v="18.228200000000001"/>
    <n v="-67.160600000000002"/>
  </r>
  <r>
    <x v="1"/>
    <n v="603"/>
    <n v="6400603"/>
    <s v="MAYAGUEZ"/>
    <s v="PUMA"/>
    <s v="PUMA"/>
    <m/>
    <m/>
    <s v="JR"/>
    <s v="MAY1"/>
    <s v="JOSE J.MENDEZ MORALES"/>
    <s v="CALLE MENDEZ VIGO #190"/>
    <n v="84.7"/>
    <n v="99.7"/>
    <n v="86.7"/>
    <d v="2024-11-03T00:00:00"/>
    <m/>
    <m/>
    <n v="18.205963000000001"/>
    <n v="-67.148217000000002"/>
  </r>
  <r>
    <x v="1"/>
    <n v="3057"/>
    <n v="3603057"/>
    <s v="MAYAGUEZ"/>
    <s v="MOBIL"/>
    <s v="MOBIL"/>
    <s v="SHELL"/>
    <d v="2022-09-01T00:00:00"/>
    <s v="TT"/>
    <s v="MAY3"/>
    <s v="JOHN ROSARIO"/>
    <s v="PR 2, KM. 148.7, ENTRADA AEROPUERTO EL MANI"/>
    <n v="82.7"/>
    <n v="98.7"/>
    <n v="91.7"/>
    <d v="2024-11-03T00:00:00"/>
    <m/>
    <m/>
    <n v="18.249901000000001"/>
    <n v="-67.160230999999996"/>
  </r>
  <r>
    <x v="1"/>
    <n v="843"/>
    <n v="3606843"/>
    <s v="MAYAGUEZ"/>
    <s v="IND"/>
    <s v="IND"/>
    <m/>
    <m/>
    <s v="TT"/>
    <s v="MAY2"/>
    <s v="SVS GAS STATION"/>
    <s v="PR 2 FRENTE SHOPPING HOME DEPOT"/>
    <n v="77.7"/>
    <n v="93.7"/>
    <m/>
    <d v="2024-11-03T00:00:00"/>
    <m/>
    <m/>
    <n v="18.241"/>
    <n v="-67.160189000000003"/>
  </r>
  <r>
    <x v="1"/>
    <n v="835"/>
    <n v="3606835"/>
    <s v="MAYAGUEZ"/>
    <s v="ECOMAXX"/>
    <s v="ECOMAXX"/>
    <m/>
    <m/>
    <s v="TT"/>
    <s v="MAY2"/>
    <m/>
    <s v="CALLE POST 100 NORTE /N/N BOSQUE"/>
    <n v="78.7"/>
    <n v="95.7"/>
    <m/>
    <d v="2024-11-03T00:00:00"/>
    <m/>
    <m/>
    <n v="18.205086999999999"/>
    <n v="-67.140546000000001"/>
  </r>
  <r>
    <x v="1"/>
    <n v="842"/>
    <n v="3606842"/>
    <s v="MAYAGUEZ"/>
    <s v="GULF"/>
    <s v="GULF"/>
    <m/>
    <m/>
    <s v="TT"/>
    <s v="MAY2"/>
    <s v="TORRES SERVICE STATION"/>
    <s v="CARR. 106 KM 1.3"/>
    <n v="79.7"/>
    <n v="95.7"/>
    <m/>
    <d v="2024-11-03T00:00:00"/>
    <m/>
    <m/>
    <n v="18.210028999999999"/>
    <n v="-67.119838000000001"/>
  </r>
  <r>
    <x v="1"/>
    <n v="650"/>
    <n v="6400650"/>
    <s v="MAYAGUEZ"/>
    <s v="TEXACO"/>
    <s v="TEXACO"/>
    <s v="PUMA"/>
    <m/>
    <s v="JR"/>
    <s v="MAY1"/>
    <s v="FELIX ROJAS FORERO"/>
    <s v="CALLE COMERCIO #81"/>
    <n v="80.7"/>
    <n v="95.7"/>
    <m/>
    <d v="2024-11-03T00:00:00"/>
    <m/>
    <m/>
    <n v="18.204048"/>
    <n v="-67.151743999999994"/>
  </r>
  <r>
    <x v="1"/>
    <n v="837"/>
    <n v="3606837"/>
    <s v="MAYAGUEZ"/>
    <s v="ECOMAXX"/>
    <s v="ECOMAXX"/>
    <m/>
    <m/>
    <s v="TT"/>
    <s v="MAY2"/>
    <m/>
    <s v="CARR 348 KM 3.5"/>
    <n v="80.7"/>
    <n v="95.7"/>
    <m/>
    <d v="2024-11-03T00:00:00"/>
    <m/>
    <m/>
    <n v="18.169498000000001"/>
    <n v="-67.122444999999999"/>
  </r>
  <r>
    <x v="1"/>
    <n v="939"/>
    <n v="6400939"/>
    <s v="MAYAGUEZ"/>
    <s v="TEXACO"/>
    <s v="TEXACO"/>
    <s v="PUMA"/>
    <m/>
    <s v="JR"/>
    <s v="MAY1"/>
    <s v="DAWAHRA INVESTORS, LLC"/>
    <s v="POST 200 (BETANCES / DESENGANO)"/>
    <n v="80.7"/>
    <n v="97.7"/>
    <m/>
    <d v="2024-11-03T00:00:00"/>
    <m/>
    <m/>
    <n v="18.194714000000001"/>
    <n v="-67.142927999999998"/>
  </r>
  <r>
    <x v="1"/>
    <n v="3083"/>
    <n v="3603083"/>
    <s v="MAYAGUEZ"/>
    <s v="MOBIL"/>
    <s v="MOBIL"/>
    <s v="SHELL"/>
    <d v="2022-10-01T00:00:00"/>
    <s v="TT"/>
    <s v="MAY3"/>
    <s v="FORMULA SHELL JIL"/>
    <s v="CARR 2 KM 158.1 MARGINAL SULTANA"/>
    <n v="81.7"/>
    <n v="97.7"/>
    <m/>
    <d v="2024-11-03T00:00:00"/>
    <m/>
    <m/>
    <n v="18.165077"/>
    <n v="-67.148927"/>
  </r>
  <r>
    <x v="1"/>
    <n v="839"/>
    <n v="3606839"/>
    <s v="MAYAGUEZ"/>
    <s v="SHELL"/>
    <s v="SHELL"/>
    <s v="IND"/>
    <m/>
    <s v="TT"/>
    <s v="MAY2"/>
    <s v="SHIELD GAS / RAMIREZ PABON (ANTES SHIELD GAS, ANTES CARIBE)"/>
    <s v="CARR 102 KM 5.4"/>
    <n v="81.7"/>
    <n v="97.7"/>
    <m/>
    <d v="2024-11-03T00:00:00"/>
    <m/>
    <s v="SHIELD GAS (INDEP) &gt; CARIBE (JUN. 2024)"/>
    <n v="18.178732"/>
    <n v="-67.171398999999994"/>
  </r>
  <r>
    <x v="1"/>
    <n v="354"/>
    <n v="6400354"/>
    <s v="MAYAGUEZ"/>
    <s v="TEXACO"/>
    <s v="TEXACO"/>
    <s v="PUMA"/>
    <d v="2022-11-01T00:00:00"/>
    <s v="TT"/>
    <s v="MAY3"/>
    <s v="DAWAHRA PETROLEUM, LLC"/>
    <s v="CARR.#2 - MAYAGUEZ MALL SHOPPING CENTER "/>
    <n v="83.7"/>
    <n v="98.7"/>
    <m/>
    <d v="2024-11-03T00:00:00"/>
    <m/>
    <m/>
    <n v="18.154229000000001"/>
    <n v="-67.142454000000001"/>
  </r>
  <r>
    <x v="1"/>
    <n v="59"/>
    <n v="6400059"/>
    <s v="MAYAGUEZ"/>
    <s v="PUMA"/>
    <s v="PUMA"/>
    <m/>
    <m/>
    <s v="JR"/>
    <s v="MAY2"/>
    <s v="MENDEZ AGUAYO CORPORATION"/>
    <s v="CARR. 108 KM. 3.5, BO. MIRADERO"/>
    <n v="81.7"/>
    <n v="99.7"/>
    <m/>
    <d v="2024-11-03T00:00:00"/>
    <m/>
    <m/>
    <n v="18.229310000000002"/>
    <n v="-67.136364999999998"/>
  </r>
  <r>
    <x v="1"/>
    <n v="2059"/>
    <n v="3602059"/>
    <s v="MAYAGUEZ"/>
    <s v="TOTAL"/>
    <s v="TOTAL"/>
    <m/>
    <m/>
    <s v="TT"/>
    <s v="MAY2"/>
    <s v="EX-SERVACAR"/>
    <s v="CARR. 2 KM. 157.4 BO. SÁBALOS"/>
    <n v="85.7"/>
    <n v="100.7"/>
    <m/>
    <d v="2024-11-03T00:00:00"/>
    <m/>
    <m/>
    <n v="18.177403000000002"/>
    <n v="-67.151657999999998"/>
  </r>
  <r>
    <x v="1"/>
    <n v="836"/>
    <n v="3606836"/>
    <s v="MAYAGUEZ"/>
    <s v="SHELL"/>
    <s v="SHELL"/>
    <m/>
    <m/>
    <s v="TT"/>
    <s v="MAY1"/>
    <m/>
    <s v="MENDEZ VIGO 14 / CASALS"/>
    <m/>
    <m/>
    <m/>
    <d v="2024-11-03T00:00:00"/>
    <s v="X"/>
    <m/>
    <n v="18.201837000000001"/>
    <n v="-67.142403999999999"/>
  </r>
  <r>
    <x v="1"/>
    <n v="55"/>
    <n v="6400055"/>
    <s v="MAYAGUEZ"/>
    <s v="PUMA"/>
    <s v="PUMA"/>
    <m/>
    <m/>
    <s v="JR"/>
    <s v="MAY1"/>
    <s v="MENDEZ AGUAYO CORPORATION"/>
    <s v="CALLE MCKINLEY #111. BO CANDELARIO, MAYAGUEZ"/>
    <m/>
    <m/>
    <m/>
    <d v="2024-11-03T00:00:00"/>
    <s v="X"/>
    <m/>
    <n v="18.203446"/>
    <n v="-67.145675999999995"/>
  </r>
  <r>
    <x v="1"/>
    <n v="5005"/>
    <n v="3605005"/>
    <s v="MAYAGUEZ"/>
    <s v="IND"/>
    <s v="IND"/>
    <m/>
    <m/>
    <s v="TT"/>
    <s v="MAY2"/>
    <s v="EFRAÍN SOTO"/>
    <s v="CARR. 343 KM. 0.3 VALLE HERMOSO"/>
    <m/>
    <m/>
    <m/>
    <d v="2024-11-03T00:00:00"/>
    <s v="X"/>
    <m/>
    <m/>
    <m/>
  </r>
  <r>
    <x v="1"/>
    <n v="1258"/>
    <n v="3601258"/>
    <s v="MOCA"/>
    <s v="IND"/>
    <s v="ULTRA TOP FUELS"/>
    <s v="ECOMAXX"/>
    <s v="N/A"/>
    <s v="TT"/>
    <s v="MOC1"/>
    <s v="YONSUE S/S"/>
    <s v="PR 111, KM. 11.5"/>
    <n v="77.7"/>
    <n v="92.7"/>
    <n v="76.7"/>
    <d v="2024-11-03T00:00:00"/>
    <m/>
    <m/>
    <n v="18.372702"/>
    <n v="-67.077191999999997"/>
  </r>
  <r>
    <x v="1"/>
    <n v="2204"/>
    <n v="3602204"/>
    <s v="MOCA"/>
    <s v="GULF"/>
    <s v="GULF"/>
    <m/>
    <m/>
    <s v="TT"/>
    <s v="MOC1"/>
    <s v="GILFREDDIE HERNÁNDEZ"/>
    <s v="CARRETERA 111 KM 4.5  BO. PUEBLO MO"/>
    <n v="79.7"/>
    <n v="93.7"/>
    <n v="77.7"/>
    <d v="2024-11-03T00:00:00"/>
    <m/>
    <m/>
    <n v="18.395520000000001"/>
    <n v="-67.110410000000002"/>
  </r>
  <r>
    <x v="1"/>
    <n v="1257"/>
    <n v="3601257"/>
    <s v="MOCA"/>
    <s v="IND"/>
    <s v="ULTRA TOP FUELS"/>
    <m/>
    <m/>
    <s v="TT"/>
    <s v="MOC1"/>
    <s v="CHELO GAS"/>
    <s v="PR 111, KM. 3.9"/>
    <n v="80.7"/>
    <n v="94.7"/>
    <n v="79.7"/>
    <d v="2024-11-03T00:00:00"/>
    <m/>
    <m/>
    <n v="18.396947000000001"/>
    <n v="-67.115789000000007"/>
  </r>
  <r>
    <x v="1"/>
    <n v="2146"/>
    <n v="3602146"/>
    <s v="MOCA"/>
    <s v="TOTAL"/>
    <s v="TOTAL"/>
    <m/>
    <m/>
    <s v="TT"/>
    <s v="MOC1"/>
    <s v="EMERITO QUIÑONEZ"/>
    <s v="PR 111, KM. 8.4"/>
    <n v="82.7"/>
    <n v="97.7"/>
    <n v="85.7"/>
    <d v="2024-11-03T00:00:00"/>
    <m/>
    <m/>
    <n v="18.380354000000001"/>
    <n v="-67.090930999999998"/>
  </r>
  <r>
    <x v="1"/>
    <n v="10101"/>
    <n v="3601259"/>
    <s v="MOCA"/>
    <s v="GULF"/>
    <s v="GULF"/>
    <m/>
    <m/>
    <s v="TT"/>
    <s v="MOC1"/>
    <s v="QUINTANA S/S"/>
    <s v="PR 111, KM. 14.2"/>
    <n v="78.7"/>
    <n v="93.7"/>
    <m/>
    <d v="2024-11-03T00:00:00"/>
    <m/>
    <m/>
    <n v="18.366144999999999"/>
    <n v="-67.054530999999997"/>
  </r>
  <r>
    <x v="3"/>
    <n v="378"/>
    <n v="6400378"/>
    <s v="MOROVIS"/>
    <s v="PUMA"/>
    <s v="PUMA"/>
    <m/>
    <m/>
    <s v="SM"/>
    <s v="MOR4"/>
    <s v="COLON ALONSO GROUP, INC"/>
    <s v="PR 155, KM. 35.5, BO. PERCHAS"/>
    <n v="82.7"/>
    <n v="98.7"/>
    <n v="84.7"/>
    <d v="2024-11-03T00:00:00"/>
    <m/>
    <m/>
    <n v="18.273143999999998"/>
    <n v="-66.394771000000006"/>
  </r>
  <r>
    <x v="4"/>
    <n v="6023"/>
    <n v="3606023"/>
    <s v="MOROVIS"/>
    <s v="GULF"/>
    <s v="GULF"/>
    <m/>
    <m/>
    <s v="VS"/>
    <s v="MOR3"/>
    <s v="ROLÓN S/S"/>
    <s v="PR 155, KM. 48.8"/>
    <n v="77.7"/>
    <m/>
    <n v="85.7"/>
    <d v="2024-11-03T00:00:00"/>
    <m/>
    <m/>
    <n v="18.3338"/>
    <n v="-66.4084"/>
  </r>
  <r>
    <x v="4"/>
    <n v="2148"/>
    <n v="3602148"/>
    <s v="MOROVIS"/>
    <s v="TOTAL"/>
    <s v="TOTAL"/>
    <m/>
    <m/>
    <s v="VS"/>
    <s v="MOR2"/>
    <s v="RODRIGUEZ S/S (FÉLIX RODRÍGUEZ)"/>
    <s v="PR 137, ESQ. PR 643, BO. PUGNADO ADENTRO"/>
    <n v="77.7"/>
    <n v="95.7"/>
    <n v="87.7"/>
    <d v="2024-11-03T00:00:00"/>
    <m/>
    <m/>
    <n v="18.3853194841167"/>
    <n v="-66.423400418743697"/>
  </r>
  <r>
    <x v="4"/>
    <n v="2170"/>
    <n v="3602170"/>
    <s v="MOROVIS"/>
    <s v="TOTAL"/>
    <s v="TOTAL"/>
    <m/>
    <m/>
    <s v="VS"/>
    <s v="MOR1"/>
    <s v="CARLOS MARRERO"/>
    <s v="PR 155, KM. 49.3"/>
    <n v="77.7"/>
    <n v="95.7"/>
    <n v="87.7"/>
    <d v="2024-11-03T00:00:00"/>
    <m/>
    <m/>
    <n v="18.336155266065099"/>
    <n v="-66.414225971887802"/>
  </r>
  <r>
    <x v="4"/>
    <n v="5111"/>
    <n v="3605111"/>
    <s v="MOROVIS"/>
    <s v="ECOMAXX"/>
    <s v="ECOMAXX"/>
    <m/>
    <m/>
    <s v="VS"/>
    <s v="MOR3"/>
    <s v="RUSSE, PEDRO R. "/>
    <s v="CARR. 567 INT. A CARR. 565 &amp; 145"/>
    <n v="79.7"/>
    <n v="95.7"/>
    <n v="97.7"/>
    <d v="2024-11-03T00:00:00"/>
    <m/>
    <m/>
    <n v="18.3295672612476"/>
    <n v="-66.430408532686201"/>
  </r>
  <r>
    <x v="4"/>
    <n v="1260"/>
    <n v="3601260"/>
    <s v="MOROVIS"/>
    <s v="GULF"/>
    <s v="GULF"/>
    <m/>
    <m/>
    <s v="VS"/>
    <s v="MOR3"/>
    <s v="TORRECILLA S/S"/>
    <s v="PR 155, KM. 51.3"/>
    <n v="77.7"/>
    <n v="95.7"/>
    <m/>
    <d v="2024-11-03T00:00:00"/>
    <m/>
    <m/>
    <n v="18.336345458423001"/>
    <n v="-66.426769077304797"/>
  </r>
  <r>
    <x v="4"/>
    <n v="817"/>
    <n v="3606817"/>
    <s v="MOROVIS"/>
    <s v="ECOMAXX"/>
    <s v="ECOMAXX"/>
    <m/>
    <m/>
    <s v="VS"/>
    <s v="MOR1"/>
    <s v="CARR 159 KM 0.1"/>
    <s v="CARR 159 KM 0.1"/>
    <n v="79.7"/>
    <n v="95.7"/>
    <m/>
    <d v="2024-11-03T00:00:00"/>
    <m/>
    <m/>
    <n v="18.325750241407601"/>
    <n v="-66.405523324469598"/>
  </r>
  <r>
    <x v="4"/>
    <n v="242"/>
    <n v="6400242"/>
    <s v="MOROVIS"/>
    <s v="PUMA"/>
    <s v="PUMA"/>
    <m/>
    <m/>
    <s v="SM"/>
    <s v="MOR1"/>
    <s v="JOSE N MALDONADO MALDONADO"/>
    <s v="CARR. #159, KM 0.1"/>
    <m/>
    <m/>
    <m/>
    <d v="2024-11-03T00:00:00"/>
    <s v="X"/>
    <m/>
    <n v="18.325463897815499"/>
    <n v="-66.402754853909997"/>
  </r>
  <r>
    <x v="3"/>
    <n v="961"/>
    <n v="6400961"/>
    <s v="NAGUABO"/>
    <s v="TEXACO"/>
    <s v="TEXACO"/>
    <s v="PUMA"/>
    <m/>
    <s v="FR"/>
    <s v="NAG1"/>
    <s v="BENJAMIN PLACERES"/>
    <s v="CARR. # 31 KM 3,5, ESQUINA JUAN R. GARZO, NAGUABO"/>
    <n v="84.7"/>
    <n v="98.7"/>
    <n v="84.7"/>
    <d v="2024-11-03T00:00:00"/>
    <m/>
    <m/>
    <n v="18.214279999999999"/>
    <n v="-65.736441999999997"/>
  </r>
  <r>
    <x v="3"/>
    <n v="3207"/>
    <n v="3603207"/>
    <s v="NAGUABO"/>
    <s v="MOBIL"/>
    <s v="MOBIL"/>
    <s v="SHELL"/>
    <d v="2023-02-01T00:00:00"/>
    <s v="HM"/>
    <s v="NAG1"/>
    <s v="COOP. SAN CRISTOBAL"/>
    <s v="PR 31, KM. 2.5"/>
    <n v="83.7"/>
    <n v="98.7"/>
    <n v="85.7"/>
    <d v="2024-11-03T00:00:00"/>
    <m/>
    <m/>
    <n v="18.213004000000002"/>
    <n v="-65.726453000000006"/>
  </r>
  <r>
    <x v="3"/>
    <n v="6522"/>
    <n v="3606522"/>
    <s v="NAGUABO"/>
    <s v="IND"/>
    <s v="IND"/>
    <m/>
    <m/>
    <s v="HM"/>
    <s v="NAG1"/>
    <s v="PACHECO S/S"/>
    <s v="CALLE MUÑOZ RIVERA"/>
    <n v="79.7"/>
    <n v="95.7"/>
    <m/>
    <d v="2024-11-03T00:00:00"/>
    <m/>
    <m/>
    <n v="18.218451999999999"/>
    <n v="-65.787548999999999"/>
  </r>
  <r>
    <x v="3"/>
    <n v="6024"/>
    <n v="3606024"/>
    <s v="NAGUABO"/>
    <s v="MOBIL"/>
    <s v="MOBIL"/>
    <s v="SHELL"/>
    <d v="2023-02-01T00:00:00"/>
    <s v="HM"/>
    <s v="NAG1"/>
    <s v="ABRAHAM PETROLEUM CORP."/>
    <s v="CARR. # 31, ESQ. PR 936, BARRIO BORINQUEN"/>
    <n v="84.7"/>
    <n v="98.7"/>
    <m/>
    <d v="2024-11-03T00:00:00"/>
    <m/>
    <m/>
    <n v="18.212475000000001"/>
    <n v="-65.741403000000005"/>
  </r>
  <r>
    <x v="5"/>
    <n v="300"/>
    <n v="6400300"/>
    <s v="NARANJITO"/>
    <s v="SHELL"/>
    <s v="SHELL"/>
    <s v="PUMA"/>
    <d v="2024-09-01T00:00:00"/>
    <s v="SM"/>
    <s v="NAR1"/>
    <s v="GAMA GROUP, INC"/>
    <s v="CARR. #147, KM. 6.1"/>
    <n v="78.7"/>
    <n v="94.7"/>
    <n v="79.7"/>
    <d v="2024-11-03T00:00:00"/>
    <m/>
    <s v="COVERSION PUMA&gt;SHELL (9.2024)"/>
    <n v="18.302544276488899"/>
    <n v="-66.234335842644199"/>
  </r>
  <r>
    <x v="5"/>
    <n v="611"/>
    <n v="3610611"/>
    <s v="NARANJITO"/>
    <s v="GULF"/>
    <s v="GULF"/>
    <m/>
    <m/>
    <s v="VS"/>
    <s v="NAR1"/>
    <s v="GULF SS (ANTES INDEPENDIENTE)"/>
    <s v="PR-167, HACIA COMERIO"/>
    <n v="79.7"/>
    <n v="94.7"/>
    <n v="81.7"/>
    <d v="2024-11-03T00:00:00"/>
    <m/>
    <m/>
    <n v="18.314309999999999"/>
    <n v="-66.203940000000003"/>
  </r>
  <r>
    <x v="5"/>
    <n v="6759"/>
    <n v="3606759"/>
    <s v="NARANJITO"/>
    <s v="ECOMAXX"/>
    <s v="ECOMAXX"/>
    <m/>
    <m/>
    <s v="VS"/>
    <s v="NAR1"/>
    <s v="GG FUELS"/>
    <s v="CARR. 152, KM. 12.2, BO. CEDRO ARRIBA"/>
    <n v="80.7"/>
    <n v="100.7"/>
    <n v="86.7"/>
    <d v="2024-11-03T00:00:00"/>
    <m/>
    <m/>
    <n v="18.255499399999898"/>
    <n v="-66.307845900000004"/>
  </r>
  <r>
    <x v="5"/>
    <n v="141"/>
    <n v="6400141"/>
    <s v="NARANJITO"/>
    <s v="PUMA"/>
    <s v="PUMA"/>
    <m/>
    <m/>
    <s v="SM"/>
    <s v="NAR1"/>
    <s v="CARLOS G. ORTIZ MELENDEZ"/>
    <s v="CARR. #152 KM. 12.3 BO. CEDRO ARRIBA "/>
    <n v="81.7"/>
    <n v="99.7"/>
    <n v="87.7"/>
    <d v="2024-11-03T00:00:00"/>
    <m/>
    <m/>
    <n v="18.2593"/>
    <n v="-66.283000000000001"/>
  </r>
  <r>
    <x v="5"/>
    <n v="279"/>
    <n v="6400279"/>
    <s v="NARANJITO"/>
    <s v="TEXACO"/>
    <s v="TEXACO"/>
    <s v="PUMA"/>
    <m/>
    <s v="SM"/>
    <s v="NAR1"/>
    <s v="GAMA GROUP, INC"/>
    <s v="CARR. #152, KM. 16.7, BO. CEDRO ABAJO"/>
    <n v="82.7"/>
    <n v="100.7"/>
    <n v="87.7"/>
    <d v="2024-11-03T00:00:00"/>
    <m/>
    <m/>
    <n v="18.284700000000001"/>
    <n v="-66.267200000000003"/>
  </r>
  <r>
    <x v="5"/>
    <n v="972"/>
    <n v="6400972"/>
    <s v="NARANJITO"/>
    <s v="TEXACO"/>
    <s v="TEXACO"/>
    <s v="PUMA"/>
    <m/>
    <s v="SM"/>
    <s v="NAR2"/>
    <s v="ANONES SERVICE STATION"/>
    <s v="CARR 7780 KM 6.2 INT. 787 BO. ANONES"/>
    <n v="82.7"/>
    <n v="97.7"/>
    <n v="104.7"/>
    <d v="2024-11-03T00:00:00"/>
    <m/>
    <m/>
    <n v="18.254631"/>
    <n v="-66.241962000000001"/>
  </r>
  <r>
    <x v="5"/>
    <n v="398"/>
    <n v="3600398"/>
    <s v="NARANJITO"/>
    <s v="GULF"/>
    <s v="GULF"/>
    <s v="PUMA"/>
    <m/>
    <s v="VS"/>
    <s v="NAR1"/>
    <s v="CARLOS G ORTIZ (ANTES PUMA)"/>
    <s v="CARR. #152, KM. 18.9, BO. ANONES"/>
    <n v="79.7"/>
    <n v="93.7"/>
    <m/>
    <d v="2024-11-03T00:00:00"/>
    <m/>
    <m/>
    <n v="18.2877419414102"/>
    <n v="-66.254302190915098"/>
  </r>
  <r>
    <x v="5"/>
    <n v="3058"/>
    <n v="3603058"/>
    <s v="NARANJITO"/>
    <s v="MOBIL"/>
    <s v="MOBIL"/>
    <s v="SHELL"/>
    <d v="2022-12-01T00:00:00"/>
    <s v="VS"/>
    <s v="NAR1"/>
    <s v="JOSÉ ORTIZ"/>
    <s v="PR 152, KM. 17.2"/>
    <n v="79.7"/>
    <n v="97.7"/>
    <m/>
    <d v="2024-11-03T00:00:00"/>
    <m/>
    <m/>
    <n v="18.285900000000002"/>
    <n v="-66.265299999999996"/>
  </r>
  <r>
    <x v="5"/>
    <n v="400"/>
    <n v="6400400"/>
    <s v="NARANJITO"/>
    <s v="TEXACO"/>
    <s v="TEXACO"/>
    <s v="PUMA"/>
    <d v="2021-06-01T00:00:00"/>
    <s v="SM"/>
    <s v="NAR3"/>
    <s v="NIVIA D. DIAZ TORRES"/>
    <s v="CARR. 164, KM. 8.2, LOMAS JAGUAS"/>
    <n v="80.7"/>
    <n v="97.7"/>
    <m/>
    <d v="2024-11-03T00:00:00"/>
    <m/>
    <m/>
    <n v="18.306545596260499"/>
    <n v="-66.261516051360999"/>
  </r>
  <r>
    <x v="5"/>
    <n v="386"/>
    <n v="6400386"/>
    <s v="NARANJITO"/>
    <s v="PUMA"/>
    <s v="PUMA"/>
    <m/>
    <m/>
    <s v="SM"/>
    <s v="NAR1"/>
    <s v="CARLOS G. ORTIZ MELENDEZ"/>
    <s v="CARR.#147, KM. 1.0 BO. GUADIANAS, EXPRESO NARANJITO"/>
    <n v="80.7"/>
    <n v="99.7"/>
    <m/>
    <d v="2024-11-03T00:00:00"/>
    <m/>
    <m/>
    <n v="18.3057450242169"/>
    <n v="-66.222587269076797"/>
  </r>
  <r>
    <x v="5"/>
    <n v="336"/>
    <n v="6400336"/>
    <s v="NARANJITO"/>
    <s v="PUMA"/>
    <s v="PUMA"/>
    <m/>
    <m/>
    <s v="SM"/>
    <s v="NAR1"/>
    <s v="OASIS SERVICE STATION INC."/>
    <s v="CARR.152 KM. 10.0, INT. 779"/>
    <n v="82.7"/>
    <n v="99.7"/>
    <m/>
    <d v="2024-11-03T00:00:00"/>
    <m/>
    <m/>
    <n v="18.2454895335053"/>
    <n v="-66.278601182585106"/>
  </r>
  <r>
    <x v="3"/>
    <n v="6523"/>
    <n v="3406523"/>
    <s v="OROCOVIS"/>
    <s v="IND"/>
    <s v="IND"/>
    <m/>
    <m/>
    <s v="VS"/>
    <s v="ORO1"/>
    <s v="SAEZ SERVICE STATION (SSS)"/>
    <s v="CARR. 155 KM. 27.2"/>
    <n v="78.7"/>
    <m/>
    <n v="80.7"/>
    <d v="2024-11-03T00:00:00"/>
    <m/>
    <m/>
    <n v="18.222923999999999"/>
    <n v="-66.393946"/>
  </r>
  <r>
    <x v="3"/>
    <n v="6525"/>
    <n v="3606525"/>
    <s v="OROCOVIS"/>
    <s v="GULF"/>
    <s v="GULF"/>
    <m/>
    <m/>
    <s v="VS"/>
    <s v="ORO1"/>
    <s v="ORTIZ ROURA, JOSE ANTONIO"/>
    <s v="CARR. 155 KM. 31.2"/>
    <n v="82.7"/>
    <n v="94.7"/>
    <n v="81.7"/>
    <d v="2024-11-03T00:00:00"/>
    <m/>
    <m/>
    <n v="18.240628999999998"/>
    <n v="-66.397660000000002"/>
  </r>
  <r>
    <x v="3"/>
    <n v="3208"/>
    <n v="3603208"/>
    <s v="OROCOVIS"/>
    <s v="MOBIL"/>
    <s v="MOBIL"/>
    <s v="SHELL"/>
    <d v="2022-12-01T00:00:00"/>
    <s v="VS"/>
    <s v="ORO1"/>
    <s v="MIGDALIA ORTIZ"/>
    <s v="CALLE 4 DE JULIO # 13"/>
    <n v="84.7"/>
    <n v="99.7"/>
    <n v="85.7"/>
    <d v="2024-11-03T00:00:00"/>
    <m/>
    <m/>
    <n v="18.227651999999999"/>
    <n v="-66.391197000000005"/>
  </r>
  <r>
    <x v="3"/>
    <n v="5112"/>
    <n v="3605112"/>
    <s v="PATILLAS"/>
    <s v="ECOMAXX"/>
    <s v="ECOMAXX"/>
    <m/>
    <m/>
    <s v="RD"/>
    <s v="PAT1"/>
    <s v="LUIS CINTRÓN"/>
    <s v="PR 3, KM. 121.2"/>
    <n v="82.7"/>
    <n v="94.7"/>
    <n v="82.7"/>
    <d v="2024-11-03T00:00:00"/>
    <m/>
    <m/>
    <n v="17.994606999999998"/>
    <n v="-66.008658999999994"/>
  </r>
  <r>
    <x v="3"/>
    <n v="1263"/>
    <n v="3601263"/>
    <s v="PATILLAS"/>
    <s v="GULF"/>
    <s v="GULF"/>
    <m/>
    <m/>
    <s v="RD"/>
    <s v="PAT1"/>
    <s v="WILLMAR"/>
    <s v="PR 3, KM. 125.5"/>
    <n v="81.7"/>
    <n v="95.7"/>
    <n v="86.7"/>
    <d v="2024-11-03T00:00:00"/>
    <m/>
    <m/>
    <n v="17.995044"/>
    <n v="-66.024117000000004"/>
  </r>
  <r>
    <x v="3"/>
    <n v="3111"/>
    <n v="3603111"/>
    <s v="PATILLAS"/>
    <s v="MOBIL"/>
    <s v="MOBIL"/>
    <s v="SHELL"/>
    <d v="2023-02-01T00:00:00"/>
    <s v="RD"/>
    <s v="PAT1"/>
    <s v="JUAN RAMÓN RAMOS"/>
    <s v="PR 3, KM. 124.0"/>
    <n v="80.7"/>
    <n v="94.7"/>
    <m/>
    <d v="2024-11-03T00:00:00"/>
    <m/>
    <m/>
    <n v="17.978376999999998"/>
    <n v="-65.972719999999995"/>
  </r>
  <r>
    <x v="3"/>
    <n v="9998"/>
    <n v="3609998"/>
    <s v="PATILLAS"/>
    <s v="MOBIL"/>
    <s v="MOBIL"/>
    <s v="SHELL"/>
    <d v="2023-02-01T00:00:00"/>
    <s v="RD"/>
    <s v="PAT1"/>
    <s v="PATILLAS SHELL"/>
    <s v="CARR 3 KM 123, BO. CACAO BAJO"/>
    <n v="83.7"/>
    <n v="98.7"/>
    <m/>
    <d v="2024-11-03T00:00:00"/>
    <m/>
    <m/>
    <n v="18.005500000000001"/>
    <n v="-66.0184"/>
  </r>
  <r>
    <x v="3"/>
    <n v="2150"/>
    <n v="3602150"/>
    <s v="PATILLAS"/>
    <s v="TOTAL"/>
    <s v="TOTAL"/>
    <m/>
    <m/>
    <s v="RD"/>
    <s v="PAT1"/>
    <s v="SANTOS PABÓN"/>
    <s v="CARR 3 KM 123 / E/ DESVIO SUR"/>
    <n v="84.7"/>
    <n v="98.7"/>
    <m/>
    <d v="2024-11-03T00:00:00"/>
    <m/>
    <m/>
    <n v="18.0017"/>
    <n v="-66.0124"/>
  </r>
  <r>
    <x v="3"/>
    <n v="855"/>
    <n v="6400855"/>
    <s v="PATILLAS"/>
    <s v="PUMA"/>
    <s v="PUMA"/>
    <m/>
    <m/>
    <s v="ES"/>
    <s v="PAT1"/>
    <s v="IDELFONSO BERNIER ROSARIO"/>
    <s v="CARR # 3 KM 125.1 INT. CARR # 184"/>
    <m/>
    <m/>
    <m/>
    <d v="2024-11-03T00:00:00"/>
    <s v="X"/>
    <m/>
    <n v="17.99896"/>
    <n v="-66.025279999999995"/>
  </r>
  <r>
    <x v="3"/>
    <n v="834"/>
    <n v="6400834"/>
    <s v="PATILLAS"/>
    <s v="PUMA"/>
    <s v="PUMA"/>
    <m/>
    <m/>
    <s v="ES"/>
    <s v="PAT1"/>
    <s v="SAFWAT NOUR JABER"/>
    <s v="CALLE JESUS PINERO #10"/>
    <m/>
    <m/>
    <m/>
    <d v="2024-11-03T00:00:00"/>
    <s v="X"/>
    <m/>
    <n v="18.007092"/>
    <n v="-66.015968999999998"/>
  </r>
  <r>
    <x v="10"/>
    <n v="3034"/>
    <n v="3603034"/>
    <s v="PEÑUELAS"/>
    <s v="GULF"/>
    <s v="GULF"/>
    <m/>
    <m/>
    <s v="PL"/>
    <s v="PEN2"/>
    <s v="TALLABOA (EL BOQUETE)"/>
    <s v="CARR 2 KM 215.2 / EL BOQUETE BO TALLABOA"/>
    <n v="79.7"/>
    <n v="96.7"/>
    <n v="79.7"/>
    <d v="2024-11-03T00:00:00"/>
    <m/>
    <m/>
    <n v="17.9907"/>
    <n v="-66.715000000000003"/>
  </r>
  <r>
    <x v="7"/>
    <n v="1265"/>
    <n v="3601265"/>
    <s v="PEÑUELAS"/>
    <s v="GULF"/>
    <s v="GULF"/>
    <m/>
    <m/>
    <s v="PL"/>
    <s v="PEN1"/>
    <s v="JEOPARDY S/S"/>
    <s v="CALLE MUÑOZ RIVERA # 320"/>
    <n v="77.7"/>
    <n v="94.7"/>
    <n v="84.7"/>
    <d v="2024-11-03T00:00:00"/>
    <m/>
    <m/>
    <n v="18.055299999999999"/>
    <n v="-66.721699999999998"/>
  </r>
  <r>
    <x v="7"/>
    <n v="2151"/>
    <n v="3602151"/>
    <s v="PEÑUELAS"/>
    <s v="TOTAL"/>
    <s v="TOTAL"/>
    <m/>
    <m/>
    <s v="PL"/>
    <s v="PEN1"/>
    <s v="TOTAL ENERGIES TALLABOA"/>
    <s v="CARR 385 / CARR 132"/>
    <n v="83.7"/>
    <n v="97.7"/>
    <n v="84.7"/>
    <d v="2024-11-03T00:00:00"/>
    <m/>
    <m/>
    <n v="18.049499999999998"/>
    <n v="-66.7196"/>
  </r>
  <r>
    <x v="7"/>
    <n v="2152"/>
    <n v="3602152"/>
    <s v="PEÑUELAS"/>
    <s v="TOTAL"/>
    <s v="TOTAL"/>
    <m/>
    <m/>
    <s v="PL"/>
    <s v="PEN1"/>
    <s v="PUEBLO"/>
    <s v="CALLE MUÑOZ RIVERA 200 (PR-132)"/>
    <n v="81.7"/>
    <n v="94.7"/>
    <m/>
    <d v="2024-11-03T00:00:00"/>
    <m/>
    <m/>
    <n v="18.052800000000001"/>
    <n v="-66.721299999999999"/>
  </r>
  <r>
    <x v="7"/>
    <n v="3112"/>
    <n v="3603112"/>
    <s v="PEÑUELAS"/>
    <s v="MOBIL"/>
    <s v="MOBIL"/>
    <s v="SHELL"/>
    <d v="2022-11-01T00:00:00"/>
    <s v="PL"/>
    <s v="PEN1"/>
    <s v="JOSÉ VELÁZQUEZ"/>
    <s v="PR 132, KM. 12.3"/>
    <n v="80.7"/>
    <n v="96.7"/>
    <m/>
    <d v="2024-11-03T00:00:00"/>
    <m/>
    <m/>
    <n v="18.051400000000001"/>
    <n v="-66.721000000000004"/>
  </r>
  <r>
    <x v="7"/>
    <n v="2153"/>
    <n v="3602153"/>
    <s v="PEÑUELAS"/>
    <s v="TOTAL"/>
    <s v="TOTAL"/>
    <m/>
    <m/>
    <s v="PL"/>
    <s v="PEN1"/>
    <s v="FRANCISCO ARROYO"/>
    <s v="CALLE MUÑOZ RIVERA 702 (PR 132)"/>
    <n v="82.7"/>
    <n v="98.7"/>
    <m/>
    <d v="2024-11-03T00:00:00"/>
    <m/>
    <m/>
    <n v="18.0581"/>
    <n v="-66.722300000000004"/>
  </r>
  <r>
    <x v="10"/>
    <n v="6541"/>
    <n v="3606541"/>
    <s v="PONCE"/>
    <s v="IND"/>
    <s v="AMERICAN PET"/>
    <m/>
    <m/>
    <s v="RD"/>
    <s v="PON3"/>
    <s v="AMERICAN PETROLEUM"/>
    <s v="PR 1, MERCEDITA"/>
    <n v="77.7"/>
    <n v="90.7"/>
    <n v="76.7"/>
    <d v="2024-11-03T00:00:00"/>
    <m/>
    <m/>
    <n v="18.007100000000001"/>
    <n v="-66.563699999999997"/>
  </r>
  <r>
    <x v="10"/>
    <n v="474"/>
    <n v="6400474"/>
    <s v="PONCE"/>
    <s v="IND"/>
    <s v="VP RACING FUELS"/>
    <s v="PUMA"/>
    <d v="2023-10-01T00:00:00"/>
    <s v="ES"/>
    <s v="PON1"/>
    <s v="GHASSAN JALAL ZAYED"/>
    <s v="CARR #2 VILLA GRILLASCA"/>
    <n v="76.7"/>
    <n v="91.7"/>
    <n v="76.7"/>
    <d v="2024-11-03T00:00:00"/>
    <m/>
    <s v="PUMA&gt;IND (VPRF) OCTUBRE 2023"/>
    <n v="17.996200000000002"/>
    <n v="-66.621200000000002"/>
  </r>
  <r>
    <x v="10"/>
    <n v="913"/>
    <n v="3400913"/>
    <s v="PONCE"/>
    <s v="IND"/>
    <s v="ULTRA TOP FUELS"/>
    <s v="PUMA"/>
    <m/>
    <s v="PL"/>
    <s v="PON6"/>
    <s v="ULTRA TOP FUEL (ANTES PUMA - FJ PETROLEUM, LLC)"/>
    <s v="CARR #123 KM 8.5 BO MAGUEYES"/>
    <n v="76.7"/>
    <n v="91.7"/>
    <n v="76.7"/>
    <d v="2024-11-03T00:00:00"/>
    <m/>
    <m/>
    <n v="18.020900000000001"/>
    <n v="-66.640799999999999"/>
  </r>
  <r>
    <x v="10"/>
    <n v="916"/>
    <n v="3400916"/>
    <s v="PONCE"/>
    <s v="IND"/>
    <s v="ULTRA TOP FUELS"/>
    <s v="PUMA"/>
    <m/>
    <s v="PL"/>
    <s v="PON7"/>
    <s v="ULTRA TOP FUELS (ANTES PUMA FJ PETROLEUM, LLC)"/>
    <s v="CALLE GUADALUPE, ESQ SALUD 70"/>
    <n v="76.7"/>
    <n v="91.7"/>
    <n v="76.7"/>
    <d v="2024-11-03T00:00:00"/>
    <m/>
    <m/>
    <n v="18.016300000000001"/>
    <n v="-66.612099999999998"/>
  </r>
  <r>
    <x v="10"/>
    <n v="917"/>
    <n v="3400917"/>
    <s v="PONCE"/>
    <s v="IND"/>
    <s v="ULTRA TOP FUELS"/>
    <s v="PUMA"/>
    <m/>
    <s v="RD"/>
    <s v="PON5"/>
    <s v="ULTRA TOP FUELS (ANTES PUMA /ANTONIO A. JUAN LEON)"/>
    <s v="AVE. HOSTOS 159, PLAYA DE PONCE"/>
    <n v="76.7"/>
    <n v="91.7"/>
    <n v="76.7"/>
    <d v="2024-11-03T00:00:00"/>
    <m/>
    <m/>
    <n v="17.989740000000001"/>
    <n v="-66.617340999999996"/>
  </r>
  <r>
    <x v="10"/>
    <n v="1137"/>
    <n v="3601137"/>
    <s v="PONCE"/>
    <s v="IND"/>
    <s v="AMERICAN PET"/>
    <m/>
    <m/>
    <s v="PL"/>
    <s v="PON4"/>
    <s v="AMERICA PETROLEUM"/>
    <s v="CALLE VICTORIA"/>
    <n v="76.7"/>
    <n v="91.7"/>
    <n v="76.7"/>
    <d v="2024-11-03T00:00:00"/>
    <m/>
    <m/>
    <n v="18.0122"/>
    <n v="-66.628399999999999"/>
  </r>
  <r>
    <x v="10"/>
    <n v="915"/>
    <n v="3400915"/>
    <s v="PONCE"/>
    <s v="IND"/>
    <s v="ULTRA TOP FUELS"/>
    <s v="PUMA"/>
    <m/>
    <s v="PL"/>
    <s v="PON4"/>
    <s v="ULTRA TOP FUELS (ANTES PUMA FJ PETROLEUM, LLC)"/>
    <s v="CALLE VILLA #237 ESQ RAMAL"/>
    <n v="76.7"/>
    <n v="91.7"/>
    <n v="76.7"/>
    <d v="2024-11-03T00:00:00"/>
    <m/>
    <m/>
    <n v="18.010100000000001"/>
    <n v="-66.624300000000005"/>
  </r>
  <r>
    <x v="10"/>
    <n v="1026"/>
    <n v="3601026"/>
    <s v="PONCE"/>
    <s v="GULF"/>
    <s v="GULF"/>
    <m/>
    <m/>
    <s v="RD"/>
    <s v="PON5"/>
    <s v="GULF LAS AMERICAS"/>
    <s v="HOSTOS 1055 / S/ LAS AMERICAS"/>
    <n v="77.7"/>
    <n v="92.7"/>
    <n v="76.7"/>
    <d v="2024-11-03T00:00:00"/>
    <m/>
    <m/>
    <n v="17.997499999999999"/>
    <n v="-66.614099999999993"/>
  </r>
  <r>
    <x v="9"/>
    <n v="831"/>
    <n v="6400831"/>
    <s v="PONCE"/>
    <s v="PUMA"/>
    <s v="PUMA"/>
    <m/>
    <m/>
    <s v="ES"/>
    <s v="PON7"/>
    <s v="MOHAMED KAMAL ISHKIRAT"/>
    <s v="CARR #14, KM 8.8, BO COTTO LAUREL"/>
    <n v="77.7"/>
    <n v="92.7"/>
    <n v="77.7"/>
    <d v="2024-11-03T00:00:00"/>
    <m/>
    <m/>
    <n v="18.049337000000001"/>
    <n v="-66.552278999999999"/>
  </r>
  <r>
    <x v="9"/>
    <n v="6030"/>
    <n v="3606030"/>
    <s v="PONCE"/>
    <s v="IND"/>
    <s v="PHILLIPS 66"/>
    <s v="GULF"/>
    <d v="2020-08-01T00:00:00"/>
    <s v="RD"/>
    <s v="PON7"/>
    <s v="RENE S/S"/>
    <s v="PR 14,KM. 8.0 SECTOR EL HOYO"/>
    <n v="79.7"/>
    <n v="93.7"/>
    <n v="77.7"/>
    <d v="2024-11-03T00:00:00"/>
    <m/>
    <m/>
    <n v="18.047450999999999"/>
    <n v="-66.558363999999997"/>
  </r>
  <r>
    <x v="10"/>
    <n v="1105"/>
    <n v="3601105"/>
    <s v="PONCE"/>
    <s v="GULF"/>
    <s v="GULF"/>
    <m/>
    <m/>
    <s v="PL"/>
    <s v="PON2"/>
    <s v="PERLA DEL SUR"/>
    <s v="RAFAEL LUGO GONZALEZ / CALLE CARTAGENA"/>
    <n v="77.7"/>
    <n v="93.7"/>
    <n v="79.7"/>
    <d v="2024-11-03T00:00:00"/>
    <m/>
    <m/>
    <n v="17.998799999999999"/>
    <n v="-66.627099999999999"/>
  </r>
  <r>
    <x v="10"/>
    <n v="1004"/>
    <n v="3601004"/>
    <s v="PONCE"/>
    <s v="TEXACO"/>
    <s v="TEXACO"/>
    <s v="GULF"/>
    <d v="2024-02-25T00:00:00"/>
    <s v="PL"/>
    <s v="PON4"/>
    <s v="AMERICAN (CARR. PEÑUELAS)"/>
    <s v="PR 132, KM. 22.2"/>
    <n v="79.7"/>
    <n v="93.7"/>
    <n v="79.7"/>
    <d v="2024-11-03T00:00:00"/>
    <m/>
    <s v="FROM GULF TO TEXACO CONVERSION (2.25.2024)"/>
    <n v="18.026900000000001"/>
    <n v="-66.658600000000007"/>
  </r>
  <r>
    <x v="10"/>
    <n v="1304"/>
    <n v="3601304"/>
    <s v="PONCE"/>
    <s v="GULF"/>
    <s v="GULF"/>
    <s v="IND"/>
    <d v="2024-02-18T00:00:00"/>
    <s v="PL"/>
    <s v="PON4"/>
    <s v="FRENTE A RANCHO 7 (INICIALMENTE SHELL)"/>
    <s v="FRENTE A RANCHO 7"/>
    <n v="79.7"/>
    <n v="93.7"/>
    <n v="79.7"/>
    <d v="2024-11-03T00:00:00"/>
    <m/>
    <s v="SHELL&gt;IND&gt;GULF (2.18.2024)"/>
    <n v="18.004300000000001"/>
    <n v="-66.620800000000003"/>
  </r>
  <r>
    <x v="10"/>
    <n v="1003"/>
    <n v="6401003"/>
    <s v="PONCE"/>
    <s v="TEXACO"/>
    <s v="TEXACO"/>
    <m/>
    <m/>
    <s v="ES"/>
    <s v="PON1"/>
    <s v="TEXACO PAMPANOS"/>
    <s v="CARR #2 RAMAL BO PAMPANOS #140, CANAS URBANO        "/>
    <n v="77.7"/>
    <n v="93.7"/>
    <n v="81.7"/>
    <d v="2024-11-03T00:00:00"/>
    <m/>
    <m/>
    <m/>
    <m/>
  </r>
  <r>
    <x v="10"/>
    <n v="1142"/>
    <n v="3601142"/>
    <s v="PONCE"/>
    <s v="TEXACO"/>
    <s v="TEXACO"/>
    <s v="ULTRA TOP FUELS"/>
    <d v="2024-04-01T00:00:00"/>
    <s v="PL"/>
    <s v="PON1"/>
    <s v="SAMUEL 3"/>
    <s v="PR 2, URB. PUNTO ORO"/>
    <n v="78.7"/>
    <n v="94.7"/>
    <n v="81.7"/>
    <d v="2024-11-03T00:00:00"/>
    <m/>
    <s v="CONVERSION UTF&gt;TEXACO (4.2024)"/>
    <n v="17.990100000000002"/>
    <n v="-66.646299999999997"/>
  </r>
  <r>
    <x v="10"/>
    <n v="3008"/>
    <n v="3603008"/>
    <s v="PONCE"/>
    <s v="MOBIL"/>
    <s v="MOBIL"/>
    <s v="SHELL"/>
    <d v="2022-11-01T00:00:00"/>
    <s v="PL"/>
    <s v="PON2"/>
    <s v="ANTONIO JUAN LEON"/>
    <s v="AVE. MIRAMAR ESQ. LAS AMÉRICAS"/>
    <n v="78.7"/>
    <n v="94.7"/>
    <n v="81.7"/>
    <d v="2024-11-03T00:00:00"/>
    <m/>
    <m/>
    <n v="18.004999999999999"/>
    <n v="-66.627600000000001"/>
  </r>
  <r>
    <x v="10"/>
    <n v="3011"/>
    <n v="3603011"/>
    <s v="PONCE"/>
    <s v="MOBIL"/>
    <s v="MOBIL"/>
    <s v="SHELL"/>
    <d v="2022-09-01T00:00:00"/>
    <s v="PL"/>
    <s v="PON1"/>
    <s v="J. RIVERA (CORREO)"/>
    <s v="CALLE EDUARDO RUBERTÉ, ESQ. INDUSTRIAL 2"/>
    <n v="78.7"/>
    <n v="94.7"/>
    <n v="81.7"/>
    <d v="2024-11-03T00:00:00"/>
    <m/>
    <m/>
    <n v="17.997399999999999"/>
    <n v="-66.630600000000001"/>
  </r>
  <r>
    <x v="10"/>
    <n v="6031"/>
    <n v="3606031"/>
    <s v="PONCE"/>
    <s v="MOBIL"/>
    <s v="MOBIL"/>
    <s v="SHELL"/>
    <d v="2022-10-01T00:00:00"/>
    <s v="RD"/>
    <s v="PON3"/>
    <s v="MERCEDITA S/S (ANTES GULF)"/>
    <s v="CARR 1 KM 122.4, MERCEDITA AIRPORT"/>
    <n v="80.7"/>
    <n v="94.7"/>
    <n v="81.7"/>
    <d v="2024-11-03T00:00:00"/>
    <m/>
    <m/>
    <n v="18.008700000000001"/>
    <n v="-66.5702"/>
  </r>
  <r>
    <x v="10"/>
    <n v="2060"/>
    <n v="3602060"/>
    <s v="PONCE"/>
    <s v="TOTAL"/>
    <s v="TOTAL"/>
    <m/>
    <m/>
    <s v="PL"/>
    <s v="PEN2"/>
    <s v="EL TUQUE"/>
    <s v="CARR 591 / CARR 2 (EL TUQUE)"/>
    <n v="79.7"/>
    <n v="94.7"/>
    <n v="82.7"/>
    <d v="2024-11-03T00:00:00"/>
    <m/>
    <m/>
    <n v="17.984100000000002"/>
    <n v="-66.658799999999999"/>
  </r>
  <r>
    <x v="10"/>
    <n v="98"/>
    <n v="6400098"/>
    <s v="PONCE"/>
    <s v="PUMA"/>
    <s v="PUMA"/>
    <m/>
    <d v="2022-02-01T00:00:00"/>
    <s v="TT"/>
    <s v="PON1"/>
    <s v="ANTONIO A. JUAN LEON"/>
    <s v="BO. MACHUELO, GLENVILLE SHOPPING CENTER"/>
    <n v="81.7"/>
    <n v="95.7"/>
    <n v="82.7"/>
    <d v="2024-11-03T00:00:00"/>
    <m/>
    <m/>
    <n v="18.0426"/>
    <n v="-66.590800000000002"/>
  </r>
  <r>
    <x v="10"/>
    <n v="3010"/>
    <n v="3603010"/>
    <s v="PONCE"/>
    <s v="MOBIL"/>
    <s v="MOBIL"/>
    <s v="SHELL"/>
    <d v="2023-03-01T00:00:00"/>
    <s v="PL"/>
    <s v="PON1"/>
    <s v="PÁMPANOS (BY-PASS, REPARADA)"/>
    <s v="PONCE BY-PASS, INT. RAMAL PR 2"/>
    <n v="78.7"/>
    <n v="93.7"/>
    <n v="83.7"/>
    <d v="2024-11-03T00:00:00"/>
    <m/>
    <m/>
    <n v="17.996300000000002"/>
    <n v="-66.634399999999999"/>
  </r>
  <r>
    <x v="10"/>
    <n v="3216"/>
    <n v="3603216"/>
    <s v="PONCE"/>
    <s v="MOBIL"/>
    <s v="MOBIL"/>
    <s v="SHELL"/>
    <d v="2023-03-01T00:00:00"/>
    <s v="RD"/>
    <s v="PON3"/>
    <s v="MERCEDITA"/>
    <s v="PR 1, KM. 121.5, BO. CALZADA, MERCEDITA"/>
    <n v="79.7"/>
    <n v="93.7"/>
    <n v="84.7"/>
    <d v="2024-11-03T00:00:00"/>
    <m/>
    <m/>
    <n v="18.006499999999999"/>
    <n v="-66.561800000000005"/>
  </r>
  <r>
    <x v="10"/>
    <n v="2064"/>
    <n v="3602064"/>
    <s v="PONCE"/>
    <s v="TOTAL"/>
    <s v="TOTAL"/>
    <m/>
    <m/>
    <s v="RD"/>
    <s v="PON7"/>
    <s v="EL MONTE"/>
    <s v="PR 14, KM. 6.2"/>
    <n v="82.7"/>
    <n v="96.7"/>
    <n v="84.7"/>
    <d v="2024-11-03T00:00:00"/>
    <m/>
    <m/>
    <n v="18.041699999999999"/>
    <n v="-66.575999999999993"/>
  </r>
  <r>
    <x v="10"/>
    <n v="2086"/>
    <n v="3602086"/>
    <s v="PONCE"/>
    <s v="TOTAL"/>
    <s v="TOTAL"/>
    <m/>
    <m/>
    <s v="PL"/>
    <s v="PON4"/>
    <s v="JSM DISTRIBUTORS"/>
    <s v="PR 132, KM. 2.5 / PR-500 BO. CANAS (SALIDA PEÑUELAS)"/>
    <n v="82.7"/>
    <n v="96.7"/>
    <n v="85.7"/>
    <d v="2024-11-03T00:00:00"/>
    <m/>
    <m/>
    <n v="18.011500000000002"/>
    <n v="-66.638800000000003"/>
  </r>
  <r>
    <x v="9"/>
    <n v="3013"/>
    <n v="3603013"/>
    <s v="PONCE"/>
    <s v="MOBIL"/>
    <s v="MOBIL"/>
    <s v="SHELL"/>
    <d v="2022-11-01T00:00:00"/>
    <s v="RD"/>
    <s v="PON7"/>
    <s v="NTI PONCE"/>
    <s v="COTTO LAUREL"/>
    <n v="82.7"/>
    <n v="97.7"/>
    <n v="85.7"/>
    <d v="2024-11-03T00:00:00"/>
    <m/>
    <m/>
    <n v="18.041599999999999"/>
    <n v="-66.549899999999994"/>
  </r>
  <r>
    <x v="10"/>
    <n v="1019"/>
    <n v="3601019"/>
    <s v="PONCE"/>
    <s v="ECOMAXX"/>
    <s v="ECOMAXX"/>
    <m/>
    <m/>
    <s v="RD"/>
    <s v="PON3"/>
    <s v="ROQUE SCHMIDT (SABANETAS)"/>
    <s v="PR 578, BO. SABANETAS"/>
    <n v="79.7"/>
    <n v="98.7"/>
    <n v="85.7"/>
    <d v="2024-11-03T00:00:00"/>
    <m/>
    <m/>
    <n v="18.006799999999998"/>
    <n v="-66.587900000000005"/>
  </r>
  <r>
    <x v="10"/>
    <n v="178"/>
    <n v="6400178"/>
    <s v="PONCE"/>
    <s v="PUMA"/>
    <s v="PUMA"/>
    <m/>
    <m/>
    <s v="ES"/>
    <s v="PON5"/>
    <s v="ANTONIO LEON "/>
    <s v="AVE. HOSTOS #1155, BO.  LA MARINA"/>
    <n v="79.7"/>
    <n v="96.7"/>
    <n v="86.7"/>
    <d v="2024-11-03T00:00:00"/>
    <m/>
    <m/>
    <n v="17.999099999999999"/>
    <n v="-66.614000000000004"/>
  </r>
  <r>
    <x v="10"/>
    <n v="2061"/>
    <n v="3602061"/>
    <s v="PONCE"/>
    <s v="TOTAL"/>
    <s v="TOTAL"/>
    <m/>
    <m/>
    <s v="PL"/>
    <s v="PON3"/>
    <s v="BLVD. MIGUEL POU (MECA)"/>
    <s v="URB. VALLE VERDE, PASEO REAL, BLVD. POU"/>
    <n v="82.7"/>
    <n v="96.7"/>
    <n v="87.7"/>
    <d v="2024-11-03T00:00:00"/>
    <m/>
    <m/>
    <n v="18.008299999999998"/>
    <n v="-66.595799999999997"/>
  </r>
  <r>
    <x v="10"/>
    <n v="184"/>
    <n v="6400184"/>
    <s v="PONCE"/>
    <s v="TEXACO"/>
    <s v="TEXACO"/>
    <s v="PUMA"/>
    <d v="2021-03-01T00:00:00"/>
    <s v="ES"/>
    <s v="PON1"/>
    <s v="LUMAS FUELS CORP"/>
    <s v="CARR. #2, LOS NEGRITOS, BO. PAMPANOS"/>
    <n v="84.7"/>
    <n v="99.7"/>
    <n v="89.7"/>
    <d v="2024-11-03T00:00:00"/>
    <m/>
    <m/>
    <n v="17.9956"/>
    <n v="-66.629499999999993"/>
  </r>
  <r>
    <x v="10"/>
    <n v="6760"/>
    <n v="3606760"/>
    <s v="PONCE"/>
    <s v="ECOMAXX"/>
    <s v="ECOMAXX"/>
    <s v="IND"/>
    <d v="2021-11-01T00:00:00"/>
    <s v="PL"/>
    <s v="PON4"/>
    <s v="CASIO"/>
    <s v="CALLE VICTORIA - CEMENTERIO"/>
    <n v="75.7"/>
    <n v="91.7"/>
    <m/>
    <d v="2024-11-03T00:00:00"/>
    <m/>
    <m/>
    <s v="."/>
    <n v="-66.632000000000005"/>
  </r>
  <r>
    <x v="10"/>
    <n v="803"/>
    <n v="3400803"/>
    <s v="PONCE"/>
    <s v="IND"/>
    <s v="ULTRA TOP FUELS"/>
    <s v="PUMA"/>
    <m/>
    <s v="RD"/>
    <s v="PON5"/>
    <s v="ULTRA TOP FUEL (ANTES PUMA  - A. JUAN LEON)"/>
    <s v="CALLE FERROCARRIL, ESQ. HOSTOS"/>
    <n v="76.7"/>
    <n v="91.7"/>
    <m/>
    <d v="2024-11-03T00:00:00"/>
    <m/>
    <m/>
    <n v="18.005299999999998"/>
    <n v="-66.613100000000003"/>
  </r>
  <r>
    <x v="10"/>
    <n v="914"/>
    <n v="3400914"/>
    <s v="PONCE"/>
    <s v="IND"/>
    <s v="ULTRA TOP FUELS"/>
    <s v="PUMA"/>
    <m/>
    <s v="PL"/>
    <s v="PON4"/>
    <s v="ULTRA TOP FUEL (ANTES PUMA - FJ PETROLEUM, LLC)"/>
    <s v="CALLE VILLA #398 ESQ EDUARDO RUBERTE"/>
    <n v="76.7"/>
    <n v="91.7"/>
    <m/>
    <d v="2024-11-03T00:00:00"/>
    <m/>
    <m/>
    <n v="18.010999999999999"/>
    <n v="-66.6327"/>
  </r>
  <r>
    <x v="10"/>
    <n v="6033"/>
    <n v="3606033"/>
    <s v="PONCE"/>
    <s v="GULF"/>
    <s v="GULF"/>
    <m/>
    <m/>
    <s v="PL"/>
    <s v="PON2"/>
    <s v="JULIANA S/S (VICTORIA/MOLINA)"/>
    <s v="JULIANA S/S (VICTORIA/MOLINA)"/>
    <n v="74.7"/>
    <n v="92.7"/>
    <m/>
    <d v="2024-11-03T00:00:00"/>
    <m/>
    <m/>
    <n v="18.014099999999999"/>
    <n v="-66.617900000000006"/>
  </r>
  <r>
    <x v="10"/>
    <n v="6542"/>
    <n v="3606542"/>
    <s v="PONCE"/>
    <s v="ECOMAXX"/>
    <s v="ECOMAXX"/>
    <m/>
    <m/>
    <s v="PL"/>
    <s v="PON2"/>
    <s v="VILLA &amp; LUCAS AMADEO"/>
    <s v="VILLA &amp; LUCAS AMADEO"/>
    <n v="75.7"/>
    <n v="92.7"/>
    <m/>
    <d v="2024-11-03T00:00:00"/>
    <m/>
    <m/>
    <n v="18.010359999999999"/>
    <n v="-66.618170000000006"/>
  </r>
  <r>
    <x v="10"/>
    <n v="800"/>
    <n v="6400800"/>
    <s v="PONCE"/>
    <s v="TEXACO"/>
    <s v="TEXACO"/>
    <s v="PUMA"/>
    <m/>
    <s v="ES"/>
    <s v="PON2"/>
    <s v="PUMAX, LLC."/>
    <s v="CARR. 133 KM. .08 ESQ. LAS AMERICAS"/>
    <n v="76.7"/>
    <n v="92.7"/>
    <m/>
    <d v="2024-11-03T00:00:00"/>
    <m/>
    <m/>
    <n v="18.006900000000002"/>
    <n v="-66.600899999999996"/>
  </r>
  <r>
    <x v="10"/>
    <n v="2066"/>
    <n v="3602066"/>
    <s v="PONCE"/>
    <s v="TOTAL"/>
    <s v="TOTAL"/>
    <m/>
    <m/>
    <s v="PL"/>
    <s v="PON6"/>
    <s v="LAS DELICIAS, PR 10 (RODRIGUEZ)"/>
    <s v="PR 123, KM. 9.7, URB. LAS DELICIAS C-7"/>
    <n v="77.7"/>
    <n v="92.7"/>
    <m/>
    <d v="2024-11-03T00:00:00"/>
    <m/>
    <m/>
    <n v="18.031700000000001"/>
    <n v="-66.641499999999994"/>
  </r>
  <r>
    <x v="10"/>
    <n v="1102"/>
    <n v="3601102"/>
    <s v="PONCE"/>
    <s v="GULF"/>
    <s v="GULF"/>
    <m/>
    <m/>
    <s v="RD"/>
    <s v="PON1"/>
    <s v="BY-PASS CONSTANCIA (PETROVICH)"/>
    <s v="PR 2, ESQ. CONSTANCIA, BY-PASS"/>
    <n v="77.7"/>
    <n v="93.7"/>
    <m/>
    <d v="2024-11-03T00:00:00"/>
    <m/>
    <m/>
    <n v="17.998699999999999"/>
    <n v="-66.599100000000007"/>
  </r>
  <r>
    <x v="10"/>
    <n v="5123"/>
    <n v="3605123"/>
    <s v="PONCE"/>
    <s v="GULF"/>
    <s v="GULF"/>
    <m/>
    <m/>
    <s v="RD"/>
    <s v="PON3"/>
    <s v="VILLA FLORES (L. PETROVICH)"/>
    <s v="PR 1, KM. 124.9 BO. BUCANA"/>
    <n v="77.7"/>
    <n v="93.7"/>
    <m/>
    <d v="2024-11-03T00:00:00"/>
    <m/>
    <m/>
    <n v="18.006191000000001"/>
    <n v="-66.591622999999998"/>
  </r>
  <r>
    <x v="10"/>
    <n v="6032"/>
    <n v="3606032"/>
    <s v="PONCE"/>
    <s v="SHELL"/>
    <s v="SHELL"/>
    <m/>
    <m/>
    <s v="PL"/>
    <s v="PON4"/>
    <s v="LA CEIBA (CALLE COMERCIO)"/>
    <s v="CALLE COMERCIO ESQ. CALLEJON COMERCIO"/>
    <n v="77.7"/>
    <n v="93.7"/>
    <m/>
    <d v="2024-11-03T00:00:00"/>
    <m/>
    <m/>
    <n v="18.009699999999999"/>
    <n v="-66.609399999999994"/>
  </r>
  <r>
    <x v="10"/>
    <n v="5066"/>
    <n v="3605066"/>
    <s v="PONCE"/>
    <s v="GULF"/>
    <s v="GULF"/>
    <m/>
    <m/>
    <s v="RD"/>
    <s v="PON7"/>
    <s v="PR 14- LA RAMBLA"/>
    <s v="CARR. 14 KM. 3.5  "/>
    <n v="77.7"/>
    <n v="93.7"/>
    <m/>
    <d v="2024-11-03T00:00:00"/>
    <m/>
    <m/>
    <n v="18.027999999999999"/>
    <n v="-66.597300000000004"/>
  </r>
  <r>
    <x v="10"/>
    <n v="3012"/>
    <n v="3603012"/>
    <s v="PONCE"/>
    <s v="MOBIL"/>
    <s v="MOBIL"/>
    <s v="SHELL"/>
    <d v="2022-09-01T00:00:00"/>
    <s v="PL"/>
    <s v="PON5"/>
    <s v="BY-PASS VALLE REAL"/>
    <s v="MUÑOZ RIVERA ESQ. MARGINAL VILLA GRILLASCA"/>
    <n v="78.7"/>
    <n v="93.7"/>
    <m/>
    <d v="2024-11-03T00:00:00"/>
    <m/>
    <m/>
    <n v="17.996200000000002"/>
    <n v="-66.620599999999996"/>
  </r>
  <r>
    <x v="10"/>
    <n v="6770"/>
    <n v="3606770"/>
    <s v="PONCE"/>
    <s v="GULF"/>
    <s v="GULF"/>
    <m/>
    <m/>
    <s v="PL"/>
    <s v="PON1"/>
    <s v="PLAYA"/>
    <s v="AVE. PADRE NOEL, PLAYA DE PONCE"/>
    <n v="78.7"/>
    <n v="93.7"/>
    <m/>
    <d v="2024-11-03T00:00:00"/>
    <m/>
    <m/>
    <n v="17.982500000000002"/>
    <n v="-66.622699999999995"/>
  </r>
  <r>
    <x v="10"/>
    <n v="816"/>
    <n v="6400816"/>
    <s v="PONCE"/>
    <s v="TEXACO"/>
    <s v="TEXACO"/>
    <s v="PUMA"/>
    <d v="2023-12-01T00:00:00"/>
    <s v="ES"/>
    <s v="PON7"/>
    <s v="HENRIQUEZ MOROS, LLC"/>
    <s v="CARR 14, KM 3.2, LA RAMBLA PLAZA"/>
    <n v="78.7"/>
    <n v="93.7"/>
    <m/>
    <d v="2024-11-03T00:00:00"/>
    <m/>
    <s v="PUMA&gt;TEXACO (DIC. 2023)"/>
    <n v="18.025700000000001"/>
    <n v="-66.599199999999996"/>
  </r>
  <r>
    <x v="10"/>
    <n v="862"/>
    <n v="6400862"/>
    <s v="PONCE"/>
    <s v="TEXACO"/>
    <s v="TEXACO"/>
    <s v="PUMA"/>
    <m/>
    <s v="RD"/>
    <s v="PON7"/>
    <s v="EL MONTE "/>
    <s v="PR 14, KM. 6.0 ENTRADA URB. EL MONTE"/>
    <n v="78.7"/>
    <n v="94.7"/>
    <m/>
    <d v="2024-11-03T00:00:00"/>
    <m/>
    <m/>
    <n v="18.041"/>
    <n v="-66.578000000000003"/>
  </r>
  <r>
    <x v="10"/>
    <n v="3217"/>
    <n v="3603217"/>
    <s v="PONCE"/>
    <s v="MOBIL"/>
    <s v="MOBIL"/>
    <s v="SHELL"/>
    <d v="2022-11-01T00:00:00"/>
    <s v="PL"/>
    <s v="PON2"/>
    <s v="FRANCISCO TORRES"/>
    <s v="MAYOR CANTERA ESQ. ACUEDUCTO"/>
    <n v="78.7"/>
    <n v="94.7"/>
    <m/>
    <d v="2024-11-03T00:00:00"/>
    <m/>
    <m/>
    <n v="18.020600000000002"/>
    <n v="-66.612099999999998"/>
  </r>
  <r>
    <x v="9"/>
    <n v="1027"/>
    <n v="3601027"/>
    <s v="PONCE"/>
    <s v="GULF"/>
    <s v="GULF"/>
    <m/>
    <m/>
    <s v="RD"/>
    <s v="JUA1"/>
    <s v="CHABRIEL S/S"/>
    <s v="PR 14, KM. 3.5"/>
    <n v="78.7"/>
    <n v="94.7"/>
    <m/>
    <d v="2024-11-03T00:00:00"/>
    <m/>
    <m/>
    <n v="18.049571"/>
    <n v="-66.550803999999999"/>
  </r>
  <r>
    <x v="10"/>
    <n v="3009"/>
    <n v="3603009"/>
    <s v="PONCE"/>
    <s v="MOBIL"/>
    <s v="MOBIL"/>
    <s v="SHELL"/>
    <d v="2023-03-01T00:00:00"/>
    <s v="PL"/>
    <s v="PON6"/>
    <s v="CANA SHELL - GLADIMAR TORRES"/>
    <s v="PR 123 KM 70, SALIDA ADJUNTAS, BO. CANAS"/>
    <n v="79.7"/>
    <n v="94.7"/>
    <m/>
    <d v="2024-11-03T00:00:00"/>
    <m/>
    <m/>
    <n v="18.011600000000001"/>
    <n v="-66.634"/>
  </r>
  <r>
    <x v="10"/>
    <n v="3007"/>
    <n v="3603007"/>
    <s v="PONCE"/>
    <s v="MOBIL"/>
    <s v="MOBIL"/>
    <s v="SHELL"/>
    <d v="2022-09-01T00:00:00"/>
    <s v="RD"/>
    <s v="PON7"/>
    <s v="SHELL LA RAMBLA"/>
    <s v="PR 14, ESQ. FAGOT, LA RAMBLA"/>
    <n v="79.7"/>
    <n v="94.7"/>
    <m/>
    <d v="2024-11-03T00:00:00"/>
    <m/>
    <m/>
    <n v="18.0245"/>
    <n v="-66.600499999999997"/>
  </r>
  <r>
    <x v="10"/>
    <n v="2062"/>
    <n v="3602062"/>
    <s v="PONCE"/>
    <s v="TOTAL"/>
    <s v="TOTAL"/>
    <m/>
    <m/>
    <s v="PL"/>
    <s v="PON3"/>
    <s v="BUENA VISTA (EX-CHU GARCÍA)"/>
    <s v="URB. MERCEDITA # 92"/>
    <n v="81.7"/>
    <n v="95.7"/>
    <m/>
    <d v="2024-11-03T00:00:00"/>
    <m/>
    <m/>
    <n v="18.006283"/>
    <n v="-66.596641000000005"/>
  </r>
  <r>
    <x v="10"/>
    <n v="859"/>
    <n v="6400859"/>
    <s v="PONCE"/>
    <s v="TEXACO"/>
    <s v="TEXACO"/>
    <s v="PUMA"/>
    <d v="2023-10-01T00:00:00"/>
    <s v="ES"/>
    <s v="PON1"/>
    <s v="CARIBE FUELS LLC"/>
    <s v="AVE. STGO DE LOS CABALEROS "/>
    <n v="80.7"/>
    <n v="96.7"/>
    <m/>
    <d v="2024-11-03T00:00:00"/>
    <m/>
    <s v="PUMA &gt; TEXACO (10.2023)"/>
    <n v="17.977699999999999"/>
    <n v="-66.61"/>
  </r>
  <r>
    <x v="10"/>
    <n v="904"/>
    <n v="6400904"/>
    <s v="PONCE"/>
    <s v="PUMA"/>
    <s v="PUMA"/>
    <m/>
    <m/>
    <s v="ES"/>
    <s v="PON1"/>
    <s v="MISTER MAGIC C/W INC."/>
    <s v="CENTRO COMERCIAL PLAZA DEL CARIBE"/>
    <n v="80.7"/>
    <n v="96.7"/>
    <m/>
    <d v="2024-11-03T00:00:00"/>
    <m/>
    <m/>
    <n v="17.991"/>
    <n v="-66.609800000000007"/>
  </r>
  <r>
    <x v="10"/>
    <n v="2085"/>
    <n v="3602085"/>
    <s v="PONCE"/>
    <s v="TOTAL"/>
    <s v="TOTAL"/>
    <m/>
    <m/>
    <s v="PL"/>
    <s v="PON3"/>
    <s v="CUATRO CALLES (CAPOTE)"/>
    <s v="PR 133, KM. 0.8 (CUATRO CALLES) / ESQ AVE LAS AMERICAS"/>
    <n v="82.7"/>
    <n v="98.7"/>
    <m/>
    <d v="2024-11-03T00:00:00"/>
    <m/>
    <m/>
    <n v="18.0078"/>
    <n v="-66.601299999999995"/>
  </r>
  <r>
    <x v="10"/>
    <n v="856"/>
    <n v="6400856"/>
    <s v="PONCE"/>
    <s v="PUMA"/>
    <s v="PUMA"/>
    <m/>
    <m/>
    <s v="ES"/>
    <s v="PON6"/>
    <s v="LUIS RAFAEL GUEITS MALDONADO"/>
    <s v="CARR. 10 #289 -BO. MAGUEYES"/>
    <n v="83.7"/>
    <n v="98.7"/>
    <m/>
    <d v="2024-11-03T00:00:00"/>
    <m/>
    <m/>
    <n v="18.037800000000001"/>
    <n v="-66.643600000000006"/>
  </r>
  <r>
    <x v="10"/>
    <n v="1100"/>
    <n v="3601100"/>
    <s v="PONCE"/>
    <s v="ECOMAXX"/>
    <s v="ECOMAXX"/>
    <m/>
    <m/>
    <s v="PL"/>
    <s v="PEN2"/>
    <s v="TALLABOA, (HATTON)"/>
    <s v="PR 2, KM. 215.2, BO. TALLABOA"/>
    <n v="81.7"/>
    <n v="99.7"/>
    <m/>
    <d v="2024-11-03T00:00:00"/>
    <m/>
    <m/>
    <n v="17.986000000000001"/>
    <n v="-66.709000000000003"/>
  </r>
  <r>
    <x v="10"/>
    <n v="600"/>
    <n v="6400600"/>
    <s v="PONCE"/>
    <s v="TEXACO"/>
    <s v="TEXACO"/>
    <s v="PUMA"/>
    <m/>
    <s v="ES"/>
    <s v="PON3"/>
    <s v="AJL SERVICE STATION, LLC"/>
    <s v="CARR. #1 LOS CAOBOS, ESQ. BO. SABANETAS"/>
    <n v="82.7"/>
    <n v="99.7"/>
    <m/>
    <d v="2024-11-03T00:00:00"/>
    <m/>
    <m/>
    <n v="18.005400000000002"/>
    <n v="-66.585400000000007"/>
  </r>
  <r>
    <x v="10"/>
    <n v="807"/>
    <n v="6400807"/>
    <s v="PONCE"/>
    <s v="TEXACO"/>
    <s v="TEXACO"/>
    <s v="PUMA"/>
    <d v="2021-07-01T00:00:00"/>
    <s v="ES"/>
    <s v="PON2"/>
    <s v="RRJ ENTERPRISES PUMA LAS AMERICAS"/>
    <s v="AVE. LAS AMERICAS ESQ. MUÑOZ RIVERA"/>
    <n v="80.7"/>
    <n v="100.7"/>
    <m/>
    <d v="2024-11-03T00:00:00"/>
    <m/>
    <m/>
    <n v="18.003599999999999"/>
    <n v="-66.620699999999999"/>
  </r>
  <r>
    <x v="10"/>
    <n v="1024"/>
    <n v="3601024"/>
    <s v="PONCE"/>
    <s v="GULF"/>
    <s v="GULF"/>
    <m/>
    <m/>
    <s v="PL"/>
    <s v="PON6"/>
    <s v="ESDRAS (PR 10) GULF"/>
    <s v="PR 123, KM. 8.6"/>
    <m/>
    <m/>
    <m/>
    <d v="2024-11-03T00:00:00"/>
    <s v="X"/>
    <m/>
    <n v="18.022551"/>
    <n v="-66.640691000000004"/>
  </r>
  <r>
    <x v="10"/>
    <n v="1104"/>
    <n v="3601104"/>
    <s v="PONCE"/>
    <s v="ECOMAXX"/>
    <s v="ECOMAXX"/>
    <m/>
    <m/>
    <s v="PL"/>
    <s v="PON4"/>
    <s v="CALLE VICTORIA/MOLINA (PEREZ)"/>
    <s v="CALLE VICTORIA/MOLINA (PEREZ)"/>
    <m/>
    <m/>
    <m/>
    <d v="2024-11-03T00:00:00"/>
    <s v="X"/>
    <m/>
    <n v="18.010400000000001"/>
    <n v="-66.618200000000002"/>
  </r>
  <r>
    <x v="10"/>
    <n v="6762"/>
    <n v="3606762"/>
    <s v="PONCE"/>
    <s v="MOBIL"/>
    <s v="MOBIL"/>
    <s v="SHELL"/>
    <d v="2022-10-01T00:00:00"/>
    <s v="PL"/>
    <s v="PON2"/>
    <s v="(ANTES ECOMAXX)"/>
    <s v="SHELL LA MARINA - CALLE MARINA/ESQ. JOBOS"/>
    <m/>
    <m/>
    <m/>
    <d v="2024-11-03T00:00:00"/>
    <s v="X"/>
    <s v="CERRADA SABADOS Y DOMINGOS"/>
    <n v="18.00827"/>
    <n v="-66.61327"/>
  </r>
  <r>
    <x v="0"/>
    <n v="911"/>
    <n v="6400911"/>
    <s v="QUEBRADILLAS"/>
    <s v="IND"/>
    <s v="VP RACING FUELS"/>
    <s v="TEXACO"/>
    <m/>
    <s v="OON"/>
    <s v="QUE1"/>
    <s v="PUMA&gt;TEXACO&gt;VP RACING"/>
    <s v="CARR #2 KM 97.3 BO COCOS"/>
    <n v="78.7"/>
    <n v="94.7"/>
    <n v="81.7"/>
    <d v="2024-11-03T00:00:00"/>
    <m/>
    <m/>
    <n v="18.458361"/>
    <n v="-66.905574000000001"/>
  </r>
  <r>
    <x v="0"/>
    <n v="1081"/>
    <n v="3601081"/>
    <s v="QUEBRADILLAS"/>
    <s v="GULF"/>
    <s v="GULF"/>
    <m/>
    <m/>
    <s v="IR"/>
    <s v="QUE1"/>
    <s v="RAFAEL MERCADO"/>
    <s v="PR 2, KM. 97.4 "/>
    <n v="80.7"/>
    <n v="94.7"/>
    <n v="82.7"/>
    <d v="2024-11-03T00:00:00"/>
    <m/>
    <m/>
    <n v="18.458213000000001"/>
    <n v="-66.907471999999999"/>
  </r>
  <r>
    <x v="0"/>
    <n v="870"/>
    <n v="3606870"/>
    <s v="QUEBRADILLAS"/>
    <s v="TOTAL"/>
    <s v="TOTAL"/>
    <m/>
    <m/>
    <s v="IR"/>
    <s v="QUE1"/>
    <s v="WAWL EXPRESS STATION"/>
    <s v="CARR. # 2 KM. 98.8, BO. COCOS"/>
    <n v="79.7"/>
    <n v="96.7"/>
    <n v="87.7"/>
    <d v="2024-11-03T00:00:00"/>
    <m/>
    <m/>
    <n v="18.459341999999999"/>
    <n v="-66.922325000000001"/>
  </r>
  <r>
    <x v="0"/>
    <n v="550"/>
    <n v="6400550"/>
    <s v="QUEBRADILLAS"/>
    <s v="TEXACO"/>
    <s v="TEXACO"/>
    <s v="PUMA"/>
    <m/>
    <s v="JR"/>
    <s v="QUE1"/>
    <s v="JAVIER ESPINOSA AVILA (REBRAND FROM PUMA)"/>
    <s v="CARR. # MARGINAL SUR KM., 99.1 BO. CACAO"/>
    <n v="79.7"/>
    <n v="95.7"/>
    <m/>
    <d v="2024-11-03T00:00:00"/>
    <m/>
    <m/>
    <n v="18.464300000000001"/>
    <n v="-66.927999999999997"/>
  </r>
  <r>
    <x v="0"/>
    <n v="8015"/>
    <n v="3608015"/>
    <s v="QUEBRADILLAS"/>
    <s v="ECOMAXX"/>
    <s v="ECOMAXX"/>
    <m/>
    <m/>
    <s v="IR"/>
    <s v="QUE1"/>
    <s v="ECOMAXX S/S"/>
    <s v="PR 2 KM 97.8   - DESPUES DEL TOTAL"/>
    <m/>
    <m/>
    <m/>
    <d v="2024-11-03T00:00:00"/>
    <s v="X"/>
    <m/>
    <n v="18.459530600000001"/>
    <n v="-66.923130555555502"/>
  </r>
  <r>
    <x v="0"/>
    <n v="573"/>
    <n v="3400573"/>
    <s v="QUEBRADILLAS"/>
    <s v="MOBIL"/>
    <s v="MOBIL"/>
    <s v="SHELL"/>
    <d v="2022-11-01T00:00:00"/>
    <s v="JR"/>
    <s v="QUE1"/>
    <s v="JAVIER ESPINOSA AVILA  / ANTES PUMA        "/>
    <s v="CARR. # 2 KM. 98.5, BO. COCOS"/>
    <m/>
    <m/>
    <m/>
    <d v="2024-11-03T00:00:00"/>
    <s v="X"/>
    <m/>
    <n v="18.459091000000001"/>
    <n v="-66.918143000000001"/>
  </r>
  <r>
    <x v="0"/>
    <n v="3005"/>
    <n v="3603005"/>
    <s v="QUEBRADILLAS"/>
    <s v="MOBIL"/>
    <s v="MOBIL"/>
    <s v="SHELL"/>
    <d v="2022-10-01T00:00:00"/>
    <s v="IR"/>
    <s v="QUE1"/>
    <s v="TERRANOVA SHELL"/>
    <s v="PR 2, KM. 102.5, BO. TERRANOVA"/>
    <m/>
    <m/>
    <m/>
    <d v="2024-11-03T00:00:00"/>
    <s v="X"/>
    <m/>
    <n v="18.482800999999998"/>
    <n v="-66.940961999999999"/>
  </r>
  <r>
    <x v="1"/>
    <n v="640"/>
    <n v="6400640"/>
    <s v="RINCON"/>
    <s v="TEXACO"/>
    <s v="TEXACO"/>
    <s v="PUMA"/>
    <m/>
    <s v="JR"/>
    <s v="RNC1"/>
    <s v="EMPRESAS JMV INC."/>
    <s v="CARR. # 115 KM. 11.7"/>
    <n v="83.7"/>
    <n v="99.7"/>
    <n v="85.7"/>
    <d v="2024-11-03T00:00:00"/>
    <m/>
    <m/>
    <n v="18.325500000000002"/>
    <n v="-67.245500000000007"/>
  </r>
  <r>
    <x v="1"/>
    <n v="819"/>
    <n v="3606818"/>
    <s v="RINCON"/>
    <s v="ECOMAXX"/>
    <s v="ECOMAXX"/>
    <m/>
    <m/>
    <s v="TT"/>
    <s v="RNC1"/>
    <s v="ECOMAXX S/S"/>
    <s v="PR 413 Km 4.7"/>
    <n v="79.7"/>
    <n v="95.7"/>
    <m/>
    <d v="2024-11-03T00:00:00"/>
    <m/>
    <m/>
    <n v="18.360665000000001"/>
    <n v="-67.250539000000003"/>
  </r>
  <r>
    <x v="1"/>
    <n v="624"/>
    <n v="3400624"/>
    <s v="RINCON"/>
    <s v="SHELL"/>
    <s v="SHELL"/>
    <s v="TORAL"/>
    <d v="2022-11-01T00:00:00"/>
    <s v="OON"/>
    <s v="RNC1"/>
    <s v=" VICTOR RAMIREZ  LORENZO / ANTES PUMA"/>
    <s v="CARR. # 115 KM. 13.0, BO. PUEBLO"/>
    <n v="79.7"/>
    <n v="97.7"/>
    <m/>
    <d v="2024-11-03T00:00:00"/>
    <m/>
    <m/>
    <n v="18.337653"/>
    <n v="-67.252318000000002"/>
  </r>
  <r>
    <x v="1"/>
    <n v="6026"/>
    <n v="3606026"/>
    <s v="RINCON"/>
    <s v="IND"/>
    <s v="IND"/>
    <s v="GULF"/>
    <d v="2020-01-01T00:00:00"/>
    <s v="TT"/>
    <s v="RNC1"/>
    <s v="MEGA TEXXAS S/S"/>
    <s v="PR #115 (PUEBLO)"/>
    <n v="79.7"/>
    <n v="97.7"/>
    <m/>
    <d v="2024-11-03T00:00:00"/>
    <m/>
    <m/>
    <n v="18.340975"/>
    <n v="-67.250546"/>
  </r>
  <r>
    <x v="1"/>
    <n v="6526"/>
    <n v="3606526"/>
    <s v="RINCON"/>
    <s v="ECOMAXX"/>
    <s v="ECOMAXX"/>
    <m/>
    <m/>
    <s v="TT"/>
    <s v="RNC1"/>
    <s v="RAMOS S/S"/>
    <s v="PR #115 KM. 15.4 BARRIO ENSENADA"/>
    <n v="79.7"/>
    <n v="99.7"/>
    <m/>
    <d v="2024-11-03T00:00:00"/>
    <m/>
    <m/>
    <m/>
    <m/>
  </r>
  <r>
    <x v="1"/>
    <n v="649"/>
    <n v="6400649"/>
    <s v="RINCON"/>
    <s v="TEXACO"/>
    <s v="TEXACO"/>
    <s v="PUMA"/>
    <m/>
    <s v="JR"/>
    <s v="RNC1"/>
    <s v="MARICELYS RUIZ"/>
    <s v="CARR #115, KM 9.1"/>
    <n v="83.7"/>
    <n v="99.7"/>
    <m/>
    <d v="2024-11-03T00:00:00"/>
    <m/>
    <m/>
    <n v="18.3139"/>
    <n v="-67.224000000000004"/>
  </r>
  <r>
    <x v="1"/>
    <n v="2567"/>
    <n v="3602567"/>
    <s v="RINCON"/>
    <s v="IND"/>
    <s v="IND"/>
    <m/>
    <m/>
    <s v="TT"/>
    <s v="RNC1"/>
    <s v="WEST COAST"/>
    <s v="PR 115,KM. 20.6,  ESQ. PR 414"/>
    <m/>
    <m/>
    <m/>
    <d v="2024-11-03T00:00:00"/>
    <s v="X"/>
    <m/>
    <m/>
    <m/>
  </r>
  <r>
    <x v="8"/>
    <n v="1065"/>
    <n v="3601065"/>
    <s v="RIO GRANDE"/>
    <s v="GULF"/>
    <s v="GULF"/>
    <m/>
    <m/>
    <s v="HM"/>
    <s v="RGR1"/>
    <s v="RUTA 3"/>
    <s v="PR 3, KM. 25.5"/>
    <n v="78.7"/>
    <n v="93.7"/>
    <n v="79.7"/>
    <d v="2024-11-03T00:00:00"/>
    <m/>
    <m/>
    <n v="18.374700000000001"/>
    <n v="-65.821399999999997"/>
  </r>
  <r>
    <x v="8"/>
    <n v="3060"/>
    <n v="3603060"/>
    <s v="RIO GRANDE"/>
    <s v="GULF"/>
    <s v="GULF"/>
    <m/>
    <m/>
    <s v="HM"/>
    <s v="RGR1"/>
    <s v="JORGE AGOSTO # 2"/>
    <s v="PR 3, KM. 26.5"/>
    <n v="78.7"/>
    <n v="93.7"/>
    <n v="79.7"/>
    <d v="2024-11-03T00:00:00"/>
    <m/>
    <m/>
    <n v="18.374400000000001"/>
    <n v="-65.814899999999994"/>
  </r>
  <r>
    <x v="8"/>
    <n v="2068"/>
    <n v="3602068"/>
    <s v="RIO GRANDE"/>
    <s v="TOTAL"/>
    <s v="TOTAL"/>
    <m/>
    <m/>
    <s v="HM"/>
    <s v="RGR2"/>
    <s v="COOPERATIVA CHOFERIL"/>
    <s v="PR 3, KM. 23.7 BO DE LAS FLORES"/>
    <n v="81.7"/>
    <n v="96.7"/>
    <n v="81.7"/>
    <d v="2024-11-03T00:00:00"/>
    <m/>
    <m/>
    <n v="18.378488999999998"/>
    <n v="-65.837496999999999"/>
  </r>
  <r>
    <x v="8"/>
    <n v="3061"/>
    <n v="3603061"/>
    <s v="RIO GRANDE"/>
    <s v="MOBIL"/>
    <s v="MOBIL"/>
    <s v="SHELL"/>
    <d v="2022-11-01T00:00:00"/>
    <s v="HM"/>
    <s v="RGR2"/>
    <s v="CARLOS PEIRATS"/>
    <s v="PR 3, 28.3"/>
    <n v="78.7"/>
    <n v="94.7"/>
    <n v="83.7"/>
    <d v="2024-11-03T00:00:00"/>
    <m/>
    <m/>
    <n v="18.378900000000002"/>
    <n v="-65.791700000000006"/>
  </r>
  <r>
    <x v="8"/>
    <n v="3059"/>
    <n v="3603059"/>
    <s v="RIO GRANDE"/>
    <s v="MOBIL"/>
    <s v="MOBIL"/>
    <s v="SHELL"/>
    <d v="2022-10-01T00:00:00"/>
    <s v="HM"/>
    <s v="RGR2"/>
    <s v="ARMANDO LÓPEZ TRISTANI"/>
    <s v="PR 3, KM. 23.5"/>
    <n v="82.7"/>
    <n v="97.7"/>
    <n v="83.7"/>
    <d v="2024-11-03T00:00:00"/>
    <m/>
    <m/>
    <n v="18.3782"/>
    <n v="-65.839100000000002"/>
  </r>
  <r>
    <x v="8"/>
    <n v="946"/>
    <n v="6400946"/>
    <s v="RIO GRANDE"/>
    <s v="PUMA"/>
    <s v="PUMA"/>
    <m/>
    <m/>
    <s v="FR"/>
    <s v="RGR1"/>
    <s v="KGB NOVA LLC."/>
    <s v="CARR #3 KM 31.3 BO. PALMER"/>
    <n v="80.7"/>
    <n v="96.7"/>
    <n v="87.7"/>
    <d v="2024-11-03T00:00:00"/>
    <m/>
    <m/>
    <n v="18.371600000000001"/>
    <n v="-65.772999999999996"/>
  </r>
  <r>
    <x v="8"/>
    <n v="945"/>
    <n v="6400945"/>
    <s v="RIO GRANDE"/>
    <s v="TEXACO"/>
    <s v="TEXACO"/>
    <s v="PUMA"/>
    <m/>
    <s v="FR"/>
    <s v="RGR1"/>
    <s v="RIO GRANDE GAS STATION INC"/>
    <s v="CARR #3 KM 25.5, BO JUAN GONZALEZ"/>
    <n v="79.7"/>
    <n v="97.7"/>
    <n v="87.7"/>
    <d v="2024-11-03T00:00:00"/>
    <m/>
    <m/>
    <n v="18.3752"/>
    <n v="-65.821600000000004"/>
  </r>
  <r>
    <x v="8"/>
    <n v="948"/>
    <n v="6400948"/>
    <s v="RIO GRANDE"/>
    <s v="TEXACO"/>
    <s v="TEXACO"/>
    <s v="PUMA"/>
    <d v="2021-11-01T00:00:00"/>
    <s v="FR"/>
    <s v="RGR1"/>
    <s v="RIO GRANDE PETROLEUM CORP"/>
    <s v="CALLE PALMER #73 BO PALMER"/>
    <n v="81.7"/>
    <n v="97.7"/>
    <n v="87.7"/>
    <d v="2024-11-03T00:00:00"/>
    <m/>
    <m/>
    <n v="18.371200000000002"/>
    <n v="-65.767399999999995"/>
  </r>
  <r>
    <x v="8"/>
    <n v="2069"/>
    <n v="3602069"/>
    <s v="RIO GRANDE"/>
    <s v="TOTAL"/>
    <s v="TOTAL"/>
    <m/>
    <m/>
    <s v="HM"/>
    <s v="RGR2"/>
    <s v="JORGE AGOSTO"/>
    <s v="PR 3, KM. 27.2"/>
    <n v="85.7"/>
    <n v="102.7"/>
    <m/>
    <d v="2024-11-03T00:00:00"/>
    <m/>
    <m/>
    <n v="18.376799999999999"/>
    <n v="-65.8"/>
  </r>
  <r>
    <x v="8"/>
    <n v="36111"/>
    <n v="3610021"/>
    <s v="RIO GRANDE"/>
    <s v="MOBIL"/>
    <s v="MOBIL"/>
    <s v="NUEVA"/>
    <m/>
    <s v="HM"/>
    <s v="RGR1"/>
    <s v="RIO GRANDE MOBIL S/S"/>
    <s v="PR 3 (DETAIL PENDING)"/>
    <m/>
    <m/>
    <m/>
    <d v="2024-11-03T00:00:00"/>
    <s v="X"/>
    <m/>
    <m/>
    <m/>
  </r>
  <r>
    <x v="7"/>
    <n v="623"/>
    <n v="6400623"/>
    <s v="SABANA GRANDE"/>
    <s v="TEXACO"/>
    <s v="TEXACO"/>
    <s v="PUMA"/>
    <m/>
    <s v="TT"/>
    <s v="SGR2"/>
    <s v="STOP &amp; SHOP SS CORP."/>
    <s v="CARR. 368 KM. 0.8 BO MACHUCHAL"/>
    <n v="80.7"/>
    <n v="95.7"/>
    <n v="82.7"/>
    <d v="2024-11-03T00:00:00"/>
    <m/>
    <m/>
    <n v="18.074000000000002"/>
    <n v="-66.952600000000004"/>
  </r>
  <r>
    <x v="7"/>
    <n v="3063"/>
    <n v="3603063"/>
    <s v="SABANA GRANDE"/>
    <s v="MOBIL"/>
    <s v="MOBIL"/>
    <s v="SHELL"/>
    <m/>
    <s v="PL"/>
    <s v="SGR2"/>
    <s v="SUC. CAMILO NEGRÓN"/>
    <s v="CARR 121 (CALLE G MARTINEZ #2) / JULIO VICTOR"/>
    <n v="80.7"/>
    <n v="96.7"/>
    <n v="83.7"/>
    <d v="2024-11-03T00:00:00"/>
    <m/>
    <m/>
    <n v="18.076699999999999"/>
    <n v="-66.960499999999996"/>
  </r>
  <r>
    <x v="7"/>
    <n v="2082"/>
    <n v="3602082"/>
    <s v="SABANA GRANDE"/>
    <s v="TOTAL"/>
    <s v="TOTAL"/>
    <m/>
    <m/>
    <s v="PL"/>
    <s v="SGR1"/>
    <s v="TOTAL QUILLINCHI (MARCOS GAS STATION)"/>
    <s v="AVE. QUILINCHINI #26 (PR-121)"/>
    <n v="83.7"/>
    <n v="96.7"/>
    <n v="85.7"/>
    <d v="2024-11-03T00:00:00"/>
    <m/>
    <m/>
    <n v="18.073499999999999"/>
    <n v="-66.959500000000006"/>
  </r>
  <r>
    <x v="7"/>
    <n v="622"/>
    <n v="6400622"/>
    <s v="SABANA GRANDE"/>
    <s v="TEXACO"/>
    <s v="TEXACO"/>
    <s v="PUMA"/>
    <m/>
    <s v="TT"/>
    <s v="SGR2"/>
    <s v="DAWAHRA FUEL STATION LLC"/>
    <s v="AVE. 5 DE DICIEMBRE 110"/>
    <n v="82.7"/>
    <n v="100.7"/>
    <n v="86.7"/>
    <d v="2024-11-03T00:00:00"/>
    <m/>
    <m/>
    <n v="18.079936"/>
    <n v="-66.975491000000005"/>
  </r>
  <r>
    <x v="7"/>
    <n v="3062"/>
    <n v="3603062"/>
    <s v="SABANA GRANDE"/>
    <s v="MOBIL"/>
    <s v="MOBIL"/>
    <s v="SHELL"/>
    <m/>
    <s v="PL"/>
    <s v="SGR1"/>
    <s v="DENNIS PADILLA"/>
    <s v="CARR 121 (AV QUILICHINI 63) KM0.9 / BURGER KING"/>
    <n v="81.7"/>
    <n v="96.7"/>
    <m/>
    <d v="2024-11-03T00:00:00"/>
    <m/>
    <m/>
    <n v="18.069600000000001"/>
    <n v="-66.958500000000001"/>
  </r>
  <r>
    <x v="7"/>
    <n v="2071"/>
    <n v="3602071"/>
    <s v="SABANA GRANDE"/>
    <s v="TOTAL"/>
    <s v="TOTAL"/>
    <m/>
    <m/>
    <s v="PL"/>
    <s v="SGR1"/>
    <s v="SANTANA SERVICENTER"/>
    <s v="CARR 102 (AVE 5 DIC) KM 39.6 / ESQ  CALLE LUNA"/>
    <n v="84.7"/>
    <n v="99.7"/>
    <m/>
    <d v="2024-11-03T00:00:00"/>
    <m/>
    <m/>
    <n v="18.079599999999999"/>
    <n v="-66.973399999999998"/>
  </r>
  <r>
    <x v="7"/>
    <n v="697"/>
    <n v="6400697"/>
    <s v="SABANA GRANDE"/>
    <s v="TEXACO"/>
    <s v="TEXACO"/>
    <s v="PUMA"/>
    <m/>
    <s v="TT"/>
    <s v="SGR2"/>
    <s v="SAN GERMAN SERVICE STATION, INC"/>
    <s v="CARR 117, INT 121"/>
    <n v="81.7"/>
    <m/>
    <m/>
    <d v="2024-11-03T00:00:00"/>
    <m/>
    <m/>
    <n v="18.044"/>
    <n v="-66.950199999999995"/>
  </r>
  <r>
    <x v="9"/>
    <n v="1028"/>
    <n v="3601028"/>
    <s v="SALINAS"/>
    <s v="GULF"/>
    <s v="GULF"/>
    <m/>
    <m/>
    <s v="RD"/>
    <s v="SAL1"/>
    <s v="BEST PETROLEUM"/>
    <s v="PR 3, KM. 153.3"/>
    <n v="80.7"/>
    <n v="93.7"/>
    <n v="79.7"/>
    <d v="2024-11-03T00:00:00"/>
    <m/>
    <m/>
    <n v="17.970842999999999"/>
    <n v="-66.244997999999995"/>
  </r>
  <r>
    <x v="9"/>
    <n v="1107"/>
    <n v="3601107"/>
    <s v="SALINAS"/>
    <s v="GULF"/>
    <s v="GULF"/>
    <s v="IND"/>
    <s v="N/A"/>
    <s v="RD"/>
    <s v="SAL2"/>
    <s v="ROBERTO BUFILL"/>
    <s v="PR 3, SALIDA GUAYAMA"/>
    <n v="80.7"/>
    <n v="94.7"/>
    <n v="80.7"/>
    <d v="2024-11-03T00:00:00"/>
    <m/>
    <m/>
    <n v="17.97531"/>
    <n v="-66.295078000000004"/>
  </r>
  <r>
    <x v="9"/>
    <n v="825"/>
    <n v="3400825"/>
    <s v="SALINAS"/>
    <s v="IND"/>
    <s v="ULTRA TOP FUELS"/>
    <s v="PUMA"/>
    <m/>
    <s v="RD"/>
    <s v="SAL2"/>
    <s v="ANTES: EMAD MAALI BASHIR (PUMA)"/>
    <s v="CALLE SANTOS P. AMADEO Y DEGETAU, INT. CARR. # 701"/>
    <n v="81.7"/>
    <n v="95.7"/>
    <n v="80.7"/>
    <d v="2024-11-03T00:00:00"/>
    <m/>
    <m/>
    <n v="17.976673999999999"/>
    <n v="-66.301252000000005"/>
  </r>
  <r>
    <x v="9"/>
    <n v="6528"/>
    <n v="3606528"/>
    <s v="SALINAS"/>
    <s v="IND"/>
    <s v="AMERICAN PET"/>
    <m/>
    <m/>
    <s v="RD"/>
    <s v="SAL2"/>
    <s v="AMERICAN PETROLEUM"/>
    <s v="PR 1, KM. 92.0, BO. RIO JUEYES"/>
    <n v="82.7"/>
    <n v="88.7"/>
    <n v="82.7"/>
    <d v="2024-11-03T00:00:00"/>
    <m/>
    <m/>
    <n v="17.976240000000001"/>
    <n v="-66.302966999999995"/>
  </r>
  <r>
    <x v="9"/>
    <n v="3014"/>
    <n v="3603014"/>
    <s v="SALINAS"/>
    <s v="MOBIL"/>
    <s v="MOBIL"/>
    <s v="SHELL"/>
    <d v="2023-03-01T00:00:00"/>
    <s v="RD"/>
    <s v="SAL1"/>
    <s v="SANDRA LÓPEZ"/>
    <s v="PR 1, KM. 89.4"/>
    <n v="84.7"/>
    <n v="97.7"/>
    <n v="85.7"/>
    <d v="2024-11-03T00:00:00"/>
    <m/>
    <m/>
    <n v="17.984628000000001"/>
    <n v="-66.291651000000002"/>
  </r>
  <r>
    <x v="9"/>
    <n v="826"/>
    <n v="6400826"/>
    <s v="SALINAS"/>
    <s v="PUMA"/>
    <s v="PUMA"/>
    <m/>
    <m/>
    <s v="ES"/>
    <s v="SAL1"/>
    <s v="BEST LEVEL PETROLEUM INC."/>
    <s v="CARR. # 3 KM. 155.5, BO. JAGUAS"/>
    <n v="82.7"/>
    <n v="97.7"/>
    <m/>
    <d v="2024-11-03T00:00:00"/>
    <m/>
    <m/>
    <n v="17.968164000000002"/>
    <n v="-66.263132999999996"/>
  </r>
  <r>
    <x v="7"/>
    <n v="2105"/>
    <n v="3602105"/>
    <s v="SAN GERMAN"/>
    <s v="IND"/>
    <s v="VP RACING FUELS"/>
    <s v="TOTAL"/>
    <m/>
    <s v="PL"/>
    <s v="SGE2"/>
    <s v="TCM INVESTMENT"/>
    <s v="PR 2, KM. 174.3"/>
    <n v="76.7"/>
    <n v="91.7"/>
    <n v="75.7"/>
    <d v="2024-11-03T00:00:00"/>
    <m/>
    <m/>
    <n v="18.093599999999999"/>
    <n v="-67.032399999999996"/>
  </r>
  <r>
    <x v="7"/>
    <n v="1068"/>
    <n v="3601068"/>
    <s v="SAN GERMAN"/>
    <s v="MOBIL"/>
    <s v="MOBIL"/>
    <s v="GULF"/>
    <d v="2023-02-01T00:00:00"/>
    <s v="PL"/>
    <s v="SGE2"/>
    <s v="MIDWAY / ANTES GULF AHORA MOBIL"/>
    <s v="PR 2, KM. 177.0"/>
    <n v="80.7"/>
    <n v="96.7"/>
    <n v="82.7"/>
    <d v="2024-11-03T00:00:00"/>
    <m/>
    <m/>
    <n v="18.079499999999999"/>
    <n v="-67.009399999999999"/>
  </r>
  <r>
    <x v="7"/>
    <n v="1018"/>
    <n v="3601018"/>
    <s v="SAN GERMAN"/>
    <s v="SHELL"/>
    <s v="SHELL"/>
    <s v="GULF"/>
    <d v="2023-02-01T00:00:00"/>
    <s v="PL"/>
    <s v="SGE2"/>
    <s v="TEXXAS / ANTES GULF AHORA SHELL"/>
    <s v="PR 2, KM. 170.9"/>
    <n v="80.7"/>
    <n v="96.7"/>
    <n v="82.7"/>
    <d v="2024-11-03T00:00:00"/>
    <m/>
    <m/>
    <n v="18.105"/>
    <n v="-67.058899999999994"/>
  </r>
  <r>
    <x v="7"/>
    <n v="2156"/>
    <n v="3602156"/>
    <s v="SAN GERMAN"/>
    <s v="TOTAL"/>
    <s v="TOTAL"/>
    <m/>
    <m/>
    <s v="PL"/>
    <s v="SGE1"/>
    <s v="CARLOS GIGLHIOTY"/>
    <s v="CARR 122 KM 3 (AVE CASTRO PEREZ)"/>
    <n v="83.7"/>
    <n v="97.7"/>
    <n v="82.7"/>
    <d v="2024-11-03T00:00:00"/>
    <m/>
    <m/>
    <n v="18.083500000000001"/>
    <n v="-67.032700000000006"/>
  </r>
  <r>
    <x v="7"/>
    <n v="957"/>
    <n v="3600957"/>
    <s v="SAN GERMAN"/>
    <s v="IND"/>
    <s v="ULTRA TOP FUELS"/>
    <m/>
    <m/>
    <s v="TT"/>
    <s v="SGE1"/>
    <s v="FAYMIL INVESTMENT/ANTES PUMA"/>
    <s v="PR 114, Km. 13.8"/>
    <n v="78.7"/>
    <n v="94.7"/>
    <m/>
    <d v="2024-11-03T00:00:00"/>
    <m/>
    <m/>
    <n v="18.0932"/>
    <n v="-67.071200000000005"/>
  </r>
  <r>
    <x v="7"/>
    <n v="651"/>
    <n v="6400651"/>
    <s v="SAN GERMAN"/>
    <s v="TEXACO"/>
    <s v="TEXACO"/>
    <s v="PUMA"/>
    <m/>
    <s v="TT"/>
    <s v="SGE2"/>
    <s v="JULIO ORTIZ BERRIOS"/>
    <s v="CARR. #102 KM. 33.6"/>
    <n v="80.7"/>
    <n v="96.7"/>
    <m/>
    <d v="2024-11-03T00:00:00"/>
    <m/>
    <m/>
    <n v="18.0777"/>
    <n v="-67.028000000000006"/>
  </r>
  <r>
    <x v="7"/>
    <n v="929"/>
    <n v="6400929"/>
    <s v="SAN GERMAN"/>
    <s v="TEXACO"/>
    <s v="TEXACO"/>
    <s v="PUMA"/>
    <m/>
    <s v="TT"/>
    <s v="SGE1"/>
    <s v="SAN GERMÁN SERVICE STATION, INC."/>
    <s v="88 AVENIDA CASTRO PEREZ / CARR 362"/>
    <n v="82.7"/>
    <n v="98.7"/>
    <m/>
    <d v="2024-11-03T00:00:00"/>
    <m/>
    <m/>
    <n v="18.0855"/>
    <n v="-67.031599999999997"/>
  </r>
  <r>
    <x v="7"/>
    <n v="638"/>
    <n v="6400638"/>
    <s v="SAN GERMAN"/>
    <s v="TEXACO"/>
    <s v="TEXACO"/>
    <s v="PUMA"/>
    <m/>
    <s v="TT"/>
    <s v="SGE1"/>
    <s v="SAN GERMÁN SERVICE STATION INC."/>
    <s v="CALLE LUNA #8"/>
    <n v="83.7"/>
    <n v="98.7"/>
    <m/>
    <d v="2024-11-03T00:00:00"/>
    <m/>
    <m/>
    <n v="18.0823"/>
    <n v="-67.050399999999996"/>
  </r>
  <r>
    <x v="7"/>
    <n v="691"/>
    <n v="6400691"/>
    <s v="SAN GERMAN"/>
    <s v="SHELL"/>
    <s v="SHELL"/>
    <s v="PUMA"/>
    <m/>
    <s v="TT"/>
    <s v="SGE2"/>
    <s v="RAFAEL E. MERCADO GUIGLIOTTY"/>
    <s v="CARR. 119 KM. 40, BARRIO RETIRO"/>
    <m/>
    <m/>
    <m/>
    <d v="2024-11-03T00:00:00"/>
    <s v="X"/>
    <m/>
    <n v="18.105"/>
    <n v="-67.049599999999998"/>
  </r>
  <r>
    <x v="7"/>
    <n v="613"/>
    <n v="6400613"/>
    <s v="SAN GERMAN"/>
    <s v="PUMA"/>
    <s v="PUMA"/>
    <m/>
    <m/>
    <s v="TT"/>
    <s v="SGE1"/>
    <s v="SAN GERMÁN SERVICE STATION INC."/>
    <s v="CALLE LUNA #123"/>
    <m/>
    <m/>
    <m/>
    <d v="2024-11-03T00:00:00"/>
    <s v="X"/>
    <m/>
    <n v="18.081099999999999"/>
    <n v="-67.039900000000003"/>
  </r>
  <r>
    <x v="7"/>
    <n v="1267"/>
    <n v="3601267"/>
    <s v="SAN GERMAN"/>
    <s v="IND"/>
    <s v="IND"/>
    <m/>
    <m/>
    <s v="PL"/>
    <s v="SGE1"/>
    <s v="JOSÉ MONROIG"/>
    <s v="CALLE LUNA # 15"/>
    <m/>
    <m/>
    <m/>
    <d v="2024-11-03T00:00:00"/>
    <s v="X"/>
    <m/>
    <n v="18.0822"/>
    <n v="-67.049000000000007"/>
  </r>
  <r>
    <x v="8"/>
    <n v="858"/>
    <n v="3606858"/>
    <s v="SAN JUAN"/>
    <s v="IND"/>
    <s v="VP RACING FUELS"/>
    <s v="ANYTIME"/>
    <m/>
    <s v="ST"/>
    <s v="SJU20"/>
    <s v="TONO RIVERA (ANTES PUMA)"/>
    <s v="65 INFANTERIA, ESQ. AVE CAMPO RICO"/>
    <n v="76.7"/>
    <n v="91.7"/>
    <n v="76.7"/>
    <d v="2024-11-03T00:00:00"/>
    <m/>
    <m/>
    <n v="18.397400000000001"/>
    <n v="-66.005899999999997"/>
  </r>
  <r>
    <x v="6"/>
    <n v="1271"/>
    <n v="3601271"/>
    <s v="SAN JUAN"/>
    <s v="IND"/>
    <s v="IND"/>
    <m/>
    <m/>
    <s v="FR"/>
    <s v="SJU11"/>
    <s v="SAN MATEO SERVICENTRO -RICARDO ROSELLÓ"/>
    <s v="AVE. EDUARDO CONDE"/>
    <n v="78.7"/>
    <n v="94.7"/>
    <n v="77.7"/>
    <d v="2024-11-03T00:00:00"/>
    <m/>
    <m/>
    <n v="18.444112000000001"/>
    <n v="-66.062903000000006"/>
  </r>
  <r>
    <x v="6"/>
    <n v="334"/>
    <n v="6400334"/>
    <s v="SAN JUAN"/>
    <s v="TEXACO"/>
    <s v="TEXACO"/>
    <s v="PUMA"/>
    <m/>
    <s v="LS"/>
    <s v="SJU18"/>
    <s v="K Energy LLC"/>
    <s v="AVE ROOSEVELT, ESQ ESCORIAL"/>
    <n v="78.7"/>
    <n v="93.7"/>
    <n v="79.7"/>
    <d v="2024-11-03T00:00:00"/>
    <m/>
    <m/>
    <n v="18.412400000000002"/>
    <n v="-66.099100000000007"/>
  </r>
  <r>
    <x v="6"/>
    <n v="3031"/>
    <n v="3603031"/>
    <s v="SAN JUAN"/>
    <s v="SHELL"/>
    <s v="SHELL"/>
    <s v="SHELL"/>
    <d v="2023-03-01T00:00:00"/>
    <s v="FR"/>
    <s v="SJU18"/>
    <s v="CAPARRA MOTORS / AHORA BAJO TORAL"/>
    <s v="AV ROOSEVELT 1503 / CALLE ESCORIAL"/>
    <n v="78.7"/>
    <n v="93.7"/>
    <n v="79.7"/>
    <d v="2024-11-03T00:00:00"/>
    <m/>
    <m/>
    <n v="18.412299999999998"/>
    <n v="-66.099699999999999"/>
  </r>
  <r>
    <x v="6"/>
    <n v="3029"/>
    <n v="3603029"/>
    <s v="SAN JUAN"/>
    <s v="MOBIL"/>
    <s v="MOBIL"/>
    <s v="SHELL"/>
    <d v="2022-11-01T00:00:00"/>
    <s v="FR"/>
    <s v="SJU14"/>
    <s v="JOSÉ G. RODRÍGUEZ"/>
    <s v="AVE. CENTRAL/ESQ. DE DIEGO"/>
    <n v="78.7"/>
    <n v="93.7"/>
    <n v="79.7"/>
    <d v="2024-11-03T00:00:00"/>
    <m/>
    <m/>
    <n v="18.4038"/>
    <n v="-66.087100000000007"/>
  </r>
  <r>
    <x v="2"/>
    <n v="225"/>
    <n v="6400225"/>
    <s v="SAN JUAN"/>
    <s v="TEXACO"/>
    <s v="TEXACO"/>
    <s v="PUMA"/>
    <d v="2021-11-01T00:00:00"/>
    <s v="LS"/>
    <s v="SJU2"/>
    <s v="TAWFEEG ABDELFATAH ABOUSBA"/>
    <s v="CARR. 1, KM 16.6, URB SANTA MARIA, BO. RIO PIEDRAS"/>
    <n v="79.7"/>
    <n v="95.7"/>
    <n v="79.7"/>
    <d v="2024-11-03T00:00:00"/>
    <m/>
    <m/>
    <n v="18.367999999999999"/>
    <n v="-66.081000000000003"/>
  </r>
  <r>
    <x v="2"/>
    <n v="2078"/>
    <n v="3602078"/>
    <s v="SAN JUAN"/>
    <s v="TOTAL"/>
    <s v="TOTAL"/>
    <m/>
    <m/>
    <s v="ST"/>
    <s v="SJU7"/>
    <s v="CUPEY SAN CLAUDIO"/>
    <s v="PR 845 KM 0.5 (AVE SAN CLAUDIO), SAG. CORAZÓN"/>
    <n v="78.7"/>
    <n v="92.7"/>
    <n v="80.7"/>
    <d v="2024-11-03T00:00:00"/>
    <m/>
    <m/>
    <n v="18.379200000000001"/>
    <n v="-66.052700000000002"/>
  </r>
  <r>
    <x v="2"/>
    <n v="1039"/>
    <n v="3601039"/>
    <s v="SAN JUAN"/>
    <s v="SHELL"/>
    <s v="SHELL"/>
    <s v="IND"/>
    <m/>
    <s v="ST"/>
    <s v="SJU8"/>
    <s v="ISRAEL BENÍTEZ"/>
    <s v="CALLE DE DIEGO/EXPRESO TRUJILLO"/>
    <n v="78.7"/>
    <n v="94.7"/>
    <n v="81.7"/>
    <d v="2024-11-03T00:00:00"/>
    <m/>
    <m/>
    <n v="18.397500000000001"/>
    <n v="-66.031199999999998"/>
  </r>
  <r>
    <x v="2"/>
    <n v="6531"/>
    <n v="3606531"/>
    <s v="SAN JUAN"/>
    <s v="GULF"/>
    <s v="GULF"/>
    <m/>
    <m/>
    <s v="ST"/>
    <s v="SJU20"/>
    <s v="VICTORY S/S"/>
    <s v="AVE. SIMÓN MADERA # 7, VILLA PRADES"/>
    <n v="78.7"/>
    <n v="93.7"/>
    <n v="82.7"/>
    <d v="2024-11-03T00:00:00"/>
    <m/>
    <m/>
    <n v="18.3996"/>
    <n v="-66.0184"/>
  </r>
  <r>
    <x v="2"/>
    <n v="3210"/>
    <n v="3603210"/>
    <s v="SAN JUAN"/>
    <s v="MOBIL"/>
    <s v="MOBIL"/>
    <s v="SHELL"/>
    <d v="2022-10-01T00:00:00"/>
    <s v="ST"/>
    <s v="SJU20"/>
    <s v="CARMEN FUENTES"/>
    <s v="AVE. SIMÓN MADERA ESQ. J. ANDINO, VILLA PRADES"/>
    <n v="78.7"/>
    <n v="94.7"/>
    <n v="82.7"/>
    <d v="2024-11-03T00:00:00"/>
    <m/>
    <m/>
    <n v="18.405200000000001"/>
    <n v="-66.019400000000005"/>
  </r>
  <r>
    <x v="6"/>
    <n v="37"/>
    <n v="6400037"/>
    <s v="SAN JUAN"/>
    <s v="PUMA"/>
    <s v="PUMA"/>
    <m/>
    <m/>
    <s v="LS"/>
    <s v="SJU1"/>
    <s v="SECUNDINO DIAZ BOU"/>
    <s v="CALLE PARANÁ, ESQ. WESSER, RÍO PIEDRAS HEIGHTS"/>
    <n v="78.7"/>
    <n v="95.7"/>
    <n v="82.7"/>
    <d v="2024-11-03T00:00:00"/>
    <m/>
    <m/>
    <n v="18.375"/>
    <n v="-66.066000000000003"/>
  </r>
  <r>
    <x v="6"/>
    <n v="2022"/>
    <n v="3602022"/>
    <s v="SAN JUAN"/>
    <s v="TOTAL"/>
    <s v="TOTAL"/>
    <m/>
    <m/>
    <s v="FR"/>
    <s v="SJU18"/>
    <s v="SAMMY ODEH"/>
    <s v="AVE. ROOSEVELT, BORINQUEN TOWERS"/>
    <n v="78.7"/>
    <n v="93.7"/>
    <n v="83.7"/>
    <d v="2024-11-03T00:00:00"/>
    <m/>
    <m/>
    <n v="18.412600000000001"/>
    <n v="-66.097300000000004"/>
  </r>
  <r>
    <x v="2"/>
    <n v="176"/>
    <n v="6400176"/>
    <s v="SAN JUAN"/>
    <s v="PUMA"/>
    <s v="PUMA"/>
    <m/>
    <m/>
    <s v="LS"/>
    <s v="SJU2"/>
    <s v="GASOLINA H &amp; A CORP"/>
    <s v="CARR. #1 KM. 17, BUCARÉ"/>
    <n v="79.7"/>
    <n v="95.7"/>
    <n v="83.7"/>
    <d v="2024-11-03T00:00:00"/>
    <m/>
    <m/>
    <n v="18.3645"/>
    <n v="-66.084100000000007"/>
  </r>
  <r>
    <x v="2"/>
    <n v="228"/>
    <n v="6400228"/>
    <s v="SAN JUAN"/>
    <s v="TEXACO"/>
    <s v="TEXACO"/>
    <s v="PUMA"/>
    <m/>
    <s v="JV"/>
    <s v="SJU8"/>
    <s v="MAHMOOD IBRAHIM ABUUSBA"/>
    <s v="AVE. DE DIEGO ESQ. EXP. TRUJILLO ALTO"/>
    <n v="79.7"/>
    <n v="96.7"/>
    <n v="83.7"/>
    <d v="2024-11-03T00:00:00"/>
    <m/>
    <m/>
    <n v="18.3979"/>
    <n v="-66.031800000000004"/>
  </r>
  <r>
    <x v="2"/>
    <n v="268"/>
    <n v="6400268"/>
    <s v="SAN JUAN"/>
    <s v="SHELL"/>
    <s v="SHELL"/>
    <s v="IND"/>
    <m/>
    <s v="JV"/>
    <s v="SJU8"/>
    <s v="MAHMOOD IBRAHIM ABUUSBA/ANTES PUMA, LUEGO INDEP"/>
    <s v="AVE. PONDE LEON #1203, ESQ CALLE CAPARRA, BO. VENEZUELA, RIO PIEDRAS"/>
    <n v="78.7"/>
    <n v="94.7"/>
    <n v="84.7"/>
    <d v="2024-11-03T00:00:00"/>
    <m/>
    <m/>
    <n v="18.3962"/>
    <n v="-66.053799999999995"/>
  </r>
  <r>
    <x v="2"/>
    <n v="821"/>
    <n v="3606821"/>
    <s v="SAN JUAN"/>
    <s v="TOTAL"/>
    <s v="TOTAL"/>
    <m/>
    <m/>
    <s v="FR"/>
    <s v="SJU21"/>
    <s v="UMPIERRE (EHRET)"/>
    <s v="CARR. 1 ESQ. CARR. 176, RIO PIEDRAS"/>
    <n v="79.7"/>
    <n v="94.7"/>
    <n v="84.7"/>
    <d v="2024-11-03T00:00:00"/>
    <m/>
    <m/>
    <n v="18.389500000000002"/>
    <n v="-66.063699999999997"/>
  </r>
  <r>
    <x v="6"/>
    <n v="2023"/>
    <n v="3602023"/>
    <s v="SAN JUAN"/>
    <s v="TOTAL"/>
    <s v="TOTAL"/>
    <m/>
    <m/>
    <s v="FR"/>
    <s v="SJU14"/>
    <s v="GASETT, INC."/>
    <s v="AVE. CENTRAL, SUMMIT HILLS"/>
    <n v="81.7"/>
    <n v="95.7"/>
    <n v="84.7"/>
    <d v="2024-11-03T00:00:00"/>
    <m/>
    <m/>
    <n v="18.395299999999999"/>
    <n v="-66.101699999999994"/>
  </r>
  <r>
    <x v="2"/>
    <n v="3086"/>
    <n v="3603086"/>
    <s v="SAN JUAN"/>
    <s v="MOBIL"/>
    <s v="MOBIL"/>
    <s v="SHELL"/>
    <d v="2022-10-01T00:00:00"/>
    <s v="ST"/>
    <s v="SJU7"/>
    <s v="PR 845 (SAG. CORAZÓN)"/>
    <s v="PR 845 (SAGRADO CORAZÓN)"/>
    <n v="81.7"/>
    <n v="95.7"/>
    <n v="84.7"/>
    <d v="2024-11-03T00:00:00"/>
    <m/>
    <m/>
    <n v="18.378399999999999"/>
    <n v="-66.050899999999999"/>
  </r>
  <r>
    <x v="6"/>
    <n v="2074"/>
    <n v="3602074"/>
    <s v="SAN JUAN"/>
    <s v="TOTAL"/>
    <s v="TOTAL"/>
    <m/>
    <m/>
    <s v="ST"/>
    <s v="SJU15"/>
    <s v="LULU SERVICE STAR"/>
    <s v="AVE. ROBERTO H. TODD/ESQ. LAS PALMAS, SANTURCE"/>
    <n v="80.7"/>
    <n v="96.7"/>
    <n v="84.7"/>
    <d v="2024-11-03T00:00:00"/>
    <m/>
    <m/>
    <n v="18.4468"/>
    <n v="-66.076800000000006"/>
  </r>
  <r>
    <x v="2"/>
    <n v="6775"/>
    <n v="3606775"/>
    <s v="SAN JUAN"/>
    <s v="IND"/>
    <s v="CLARK"/>
    <m/>
    <m/>
    <s v="FR"/>
    <s v="SJU1"/>
    <s v=" REVIVE S/S"/>
    <s v="PR-8838 SECTOR EL CINCO"/>
    <n v="77.7"/>
    <m/>
    <n v="84.7"/>
    <d v="2024-11-03T00:00:00"/>
    <m/>
    <m/>
    <n v="18.386600000000001"/>
    <n v="-66.063800000000001"/>
  </r>
  <r>
    <x v="6"/>
    <n v="2113"/>
    <n v="3602113"/>
    <s v="SAN JUAN"/>
    <s v="TOTAL"/>
    <s v="TOTAL"/>
    <m/>
    <m/>
    <s v="FR"/>
    <s v="SJU3"/>
    <s v="LAS CUMBRES / MOHAMED ODEH"/>
    <s v="PR 842, KM. 1.2, BO CAIMITO"/>
    <n v="79.7"/>
    <n v="95.7"/>
    <n v="85.7"/>
    <d v="2024-11-03T00:00:00"/>
    <m/>
    <m/>
    <n v="18.354299999999999"/>
    <n v="-66.076999999999998"/>
  </r>
  <r>
    <x v="6"/>
    <n v="116"/>
    <n v="6400116"/>
    <s v="SAN JUAN"/>
    <s v="PUMA"/>
    <s v="PUMA"/>
    <m/>
    <m/>
    <s v="LS"/>
    <s v="SJU3"/>
    <s v="LA CUMBRE GAS &amp; MINI MARKET INC."/>
    <s v="SANTA ROSA, ESQ. POLL LA CUMBRE BO. MONACILLOS"/>
    <n v="79.7"/>
    <n v="95.7"/>
    <n v="85.7"/>
    <d v="2024-11-03T00:00:00"/>
    <m/>
    <m/>
    <n v="18.363199999999999"/>
    <n v="-66.073899999999995"/>
  </r>
  <r>
    <x v="6"/>
    <n v="2075"/>
    <n v="3602075"/>
    <s v="SAN JUAN"/>
    <s v="TOTAL"/>
    <s v="TOTAL"/>
    <m/>
    <m/>
    <s v="FR"/>
    <s v="SJU17"/>
    <s v="LA RIVIERA / GRUPO CISNEROS"/>
    <s v="AV JOSE DE DIEGO / CALLE 48"/>
    <n v="79.7"/>
    <n v="96.7"/>
    <n v="85.7"/>
    <d v="2024-11-03T00:00:00"/>
    <m/>
    <m/>
    <n v="18.395099999999999"/>
    <n v="-66.084100000000007"/>
  </r>
  <r>
    <x v="6"/>
    <n v="2114"/>
    <n v="3602114"/>
    <s v="SAN JUAN"/>
    <s v="TOTAL"/>
    <s v="TOTAL"/>
    <m/>
    <m/>
    <s v="FR"/>
    <s v="SJU19"/>
    <s v="SANTIAGO IGLESIAS S/S"/>
    <s v="AVE. PAZ GRANELA / JULIO AYBAR"/>
    <n v="81.7"/>
    <n v="98.7"/>
    <n v="85.7"/>
    <d v="2024-11-03T00:00:00"/>
    <m/>
    <m/>
    <n v="18.383600000000001"/>
    <n v="-66.100200000000001"/>
  </r>
  <r>
    <x v="6"/>
    <n v="2116"/>
    <n v="3602116"/>
    <s v="SAN JUAN"/>
    <s v="TOTAL"/>
    <s v="TOTAL"/>
    <m/>
    <m/>
    <s v="FR"/>
    <s v="SJU18"/>
    <s v="E. GONZALEZ ALGARÍN"/>
    <s v="CALLE ESCORIAL 557 / CALLE ELMIRA"/>
    <n v="81.7"/>
    <n v="95.7"/>
    <n v="86.7"/>
    <d v="2024-11-03T00:00:00"/>
    <m/>
    <m/>
    <n v="18.405200000000001"/>
    <n v="-66.093299999999999"/>
  </r>
  <r>
    <x v="6"/>
    <n v="6"/>
    <n v="6400006"/>
    <s v="SAN JUAN"/>
    <s v="TEXACO"/>
    <s v="TEXACO"/>
    <s v="PUMA"/>
    <m/>
    <s v="LS"/>
    <s v="SJU14"/>
    <s v="ODEH PETROLEUM, INC."/>
    <s v="AVE. CENTRAL, ESQ. SAN PATRICIO, LAS LOMAS"/>
    <n v="81.7"/>
    <n v="96.7"/>
    <n v="86.7"/>
    <d v="2024-11-03T00:00:00"/>
    <m/>
    <m/>
    <n v="18.3992"/>
    <n v="-66.096800000000002"/>
  </r>
  <r>
    <x v="2"/>
    <n v="94"/>
    <n v="6400094"/>
    <s v="SAN JUAN"/>
    <s v="PUMA"/>
    <s v="PUMA"/>
    <m/>
    <m/>
    <s v="LS"/>
    <s v="SJU7"/>
    <s v="SENORIAL FUEL CORP SUPER 7C STORE"/>
    <s v="CARR. 176, KM. 3.8, CUPEY ALTO"/>
    <n v="81.7"/>
    <n v="96.7"/>
    <n v="86.7"/>
    <d v="2024-11-03T00:00:00"/>
    <m/>
    <m/>
    <n v="18.3629"/>
    <n v="-66.053899999999999"/>
  </r>
  <r>
    <x v="6"/>
    <n v="202"/>
    <n v="6400202"/>
    <s v="SAN JUAN"/>
    <s v="TEXACO"/>
    <s v="TEXACO"/>
    <s v="PUMA"/>
    <m/>
    <s v="JV"/>
    <s v="SJU4"/>
    <s v="QUINTANA FUEL CORP. S/S"/>
    <s v="CALLE GUAYAMA # 180, ESQ. FRANCIA"/>
    <n v="82.7"/>
    <n v="97.7"/>
    <n v="86.7"/>
    <d v="2024-11-03T00:00:00"/>
    <m/>
    <m/>
    <n v="18.416799999999999"/>
    <n v="-66.048100000000005"/>
  </r>
  <r>
    <x v="6"/>
    <n v="1080"/>
    <n v="3601080"/>
    <s v="SAN JUAN"/>
    <s v="ECOMAXX"/>
    <s v="ECOMAXX"/>
    <m/>
    <m/>
    <s v="FR"/>
    <s v="SJU18"/>
    <s v="SUBWAY S/S"/>
    <s v="AVE. ROOSEVELT (CUARTEL GENERAL)"/>
    <n v="78.7"/>
    <n v="96.7"/>
    <n v="87.7"/>
    <d v="2024-11-03T00:00:00"/>
    <m/>
    <m/>
    <n v="18.415900000000001"/>
    <n v="-66.078800000000001"/>
  </r>
  <r>
    <x v="6"/>
    <n v="213"/>
    <n v="6400213"/>
    <s v="SAN JUAN"/>
    <s v="PUMA"/>
    <s v="PUMA"/>
    <m/>
    <m/>
    <s v="LS"/>
    <s v="SJU14"/>
    <s v="N&amp;L, INC."/>
    <s v="AVE. CENTRAL, ESQ. SAN PATRICIO, SUMMITT HILLS,"/>
    <n v="81.7"/>
    <n v="97.7"/>
    <n v="87.7"/>
    <d v="2024-11-03T00:00:00"/>
    <m/>
    <m/>
    <n v="18.399000000000001"/>
    <n v="-66.097700000000003"/>
  </r>
  <r>
    <x v="2"/>
    <n v="3072"/>
    <n v="3603072"/>
    <s v="SAN JUAN"/>
    <s v="MOBIL"/>
    <s v="MOBIL"/>
    <s v="SHELL"/>
    <d v="2023-02-01T00:00:00"/>
    <s v="ST"/>
    <s v="SJU8"/>
    <s v="VARONA"/>
    <s v="AVE. 65 DE INFANTERIA"/>
    <n v="79.7"/>
    <n v="95.7"/>
    <n v="88.7"/>
    <d v="2024-11-03T00:00:00"/>
    <m/>
    <m/>
    <n v="18.396799999999999"/>
    <n v="-66.024699999999996"/>
  </r>
  <r>
    <x v="6"/>
    <n v="3089"/>
    <n v="3603089"/>
    <s v="SAN JUAN"/>
    <s v="MOBIL"/>
    <s v="MOBIL"/>
    <s v="SHELL"/>
    <d v="2022-09-01T00:00:00"/>
    <s v="ST"/>
    <s v="SJU15"/>
    <s v="HARRY LEÓN"/>
    <s v="AVE. MUÑOZ RIVERA, TRASTALLERES"/>
    <n v="82.7"/>
    <n v="97.7"/>
    <n v="88.7"/>
    <d v="2024-11-03T00:00:00"/>
    <m/>
    <m/>
    <n v="18.449200000000001"/>
    <n v="-66.082400000000007"/>
  </r>
  <r>
    <x v="6"/>
    <n v="40"/>
    <n v="6400040"/>
    <s v="SAN JUAN"/>
    <s v="PUMA"/>
    <s v="PUMA"/>
    <m/>
    <m/>
    <s v="TJ"/>
    <s v="SJU15"/>
    <s v="GUERRA URIBE LLC"/>
    <s v="CARR. #2 KM. 3.5, SECTOR BECHARA, AVE. KENNEDY PUERTO NUEVO"/>
    <n v="84.7"/>
    <n v="99.7"/>
    <n v="88.7"/>
    <d v="2024-11-03T00:00:00"/>
    <m/>
    <m/>
    <n v="18.424800000000001"/>
    <n v="-66.095399999999998"/>
  </r>
  <r>
    <x v="6"/>
    <n v="3033"/>
    <n v="3603033"/>
    <s v="SAN JUAN"/>
    <s v="MOBIL"/>
    <s v="MOBIL"/>
    <s v="SHELL"/>
    <d v="2023-03-01T00:00:00"/>
    <s v="ST"/>
    <s v="SJU15"/>
    <s v="RAMÓN ORTIZ"/>
    <s v="AVE. FDEZ. JUNCOS, PDA 22"/>
    <n v="81.7"/>
    <n v="98.7"/>
    <n v="89.7"/>
    <d v="2024-11-03T00:00:00"/>
    <m/>
    <m/>
    <n v="18.4468"/>
    <n v="-66.072599999999994"/>
  </r>
  <r>
    <x v="6"/>
    <n v="3069"/>
    <n v="3603069"/>
    <s v="SAN JUAN"/>
    <s v="MOBIL"/>
    <s v="MOBIL"/>
    <s v="SHELL"/>
    <d v="2022-09-01T00:00:00"/>
    <s v="ST"/>
    <s v="SJU5"/>
    <s v="CARLOS BAEZ"/>
    <s v="CALLE CESAR GONZALEZ, BALDRICH"/>
    <n v="82.7"/>
    <n v="98.7"/>
    <n v="89.7"/>
    <d v="2024-11-03T00:00:00"/>
    <m/>
    <m/>
    <n v="18.410599999999999"/>
    <n v="-66.064599999999999"/>
  </r>
  <r>
    <x v="6"/>
    <n v="2079"/>
    <n v="3602079"/>
    <s v="SAN JUAN"/>
    <s v="TOTAL"/>
    <s v="TOTAL"/>
    <m/>
    <m/>
    <s v="FR"/>
    <s v="SJU19"/>
    <s v="GRUPO CISNEROS"/>
    <s v="AVE. GLASGOW, COLLEGUE PARK"/>
    <n v="79.7"/>
    <n v="99.7"/>
    <n v="89.7"/>
    <d v="2024-11-03T00:00:00"/>
    <m/>
    <m/>
    <n v="18.375599999999999"/>
    <n v="-66.091200000000001"/>
  </r>
  <r>
    <x v="6"/>
    <n v="1306"/>
    <n v="3601306"/>
    <s v="SAN JUAN"/>
    <s v="IND"/>
    <s v="SUNOCO"/>
    <s v="GULF"/>
    <d v="2024-04-01T00:00:00"/>
    <s v="ST"/>
    <s v="SJU10"/>
    <s v="PEDRO RODRIGUEZ"/>
    <s v="CALLE QUISQUELLA, HATO REY"/>
    <n v="77.7"/>
    <n v="85.7"/>
    <n v="94.7"/>
    <d v="2024-11-03T00:00:00"/>
    <m/>
    <s v="CAMBIO GULF &gt; SUNOCO (4.2024)"/>
    <n v="18.427299999999999"/>
    <n v="-66.052300000000002"/>
  </r>
  <r>
    <x v="6"/>
    <n v="3211"/>
    <n v="3600320"/>
    <s v="SAN JUAN"/>
    <s v="MOBIL"/>
    <s v="MOBIL"/>
    <s v="SHELL"/>
    <d v="2023-03-01T00:00:00"/>
    <s v="ST"/>
    <s v="SJU10"/>
    <s v="PEDRO CABRERA"/>
    <s v="AVE. BARBOSA, ESQ. EMMANUELLI"/>
    <n v="78.7"/>
    <n v="98.7"/>
    <n v="99.7"/>
    <d v="2024-11-03T00:00:00"/>
    <m/>
    <m/>
    <n v="18.421399999999998"/>
    <n v="-66.044399999999996"/>
  </r>
  <r>
    <x v="2"/>
    <n v="209"/>
    <n v="6400209"/>
    <s v="SAN JUAN"/>
    <s v="GULF"/>
    <s v="GULF"/>
    <s v="PUMA"/>
    <d v="2024-10-24T00:00:00"/>
    <s v="LS"/>
    <s v="SJU7"/>
    <s v="GAMA GROUP, INC"/>
    <s v="CARR. #176 KM. 1.4, CUPEY"/>
    <n v="77.7"/>
    <n v="91.7"/>
    <m/>
    <d v="2024-11-03T00:00:00"/>
    <m/>
    <s v="CONVERTIDA A GULF (OCT.2024)"/>
    <n v="18.3809"/>
    <n v="-66.055899999999994"/>
  </r>
  <r>
    <x v="6"/>
    <n v="901"/>
    <n v="6400901"/>
    <s v="SAN JUAN"/>
    <s v="TEXACO"/>
    <s v="TEXACO"/>
    <s v="ANYTIME"/>
    <m/>
    <s v="ST"/>
    <s v="SJU10"/>
    <s v="VP PETROLEM INC. (ANTES ANYTIME)"/>
    <s v="AVE ROOSEVELT, ESQ BARBOSA HATO REY"/>
    <n v="77.7"/>
    <n v="91.7"/>
    <m/>
    <d v="2024-11-03T00:00:00"/>
    <m/>
    <m/>
    <n v="18.425799999999999"/>
    <n v="-66.048299999999998"/>
  </r>
  <r>
    <x v="6"/>
    <n v="2020"/>
    <n v="3602020"/>
    <s v="SAN JUAN"/>
    <s v="TOTAL"/>
    <s v="TOTAL"/>
    <m/>
    <m/>
    <s v="ST"/>
    <s v="SJU10"/>
    <s v="HERBERT MORALES"/>
    <s v="AVE. BARBOSA/NAVARRA"/>
    <n v="77.7"/>
    <n v="91.7"/>
    <m/>
    <d v="2024-11-03T00:00:00"/>
    <m/>
    <m/>
    <n v="18.411300000000001"/>
    <n v="-66.043300000000002"/>
  </r>
  <r>
    <x v="6"/>
    <n v="1040"/>
    <n v="3601040"/>
    <s v="SAN JUAN"/>
    <s v="GULF"/>
    <s v="GULF"/>
    <m/>
    <m/>
    <s v="ST"/>
    <s v="SJU10"/>
    <s v="TEXXAN"/>
    <s v="AVE. BARBOSA"/>
    <n v="77.7"/>
    <n v="91.7"/>
    <m/>
    <d v="2024-11-03T00:00:00"/>
    <m/>
    <m/>
    <n v="18.4237"/>
    <n v="-66.045299999999997"/>
  </r>
  <r>
    <x v="6"/>
    <n v="1146"/>
    <n v="3601146"/>
    <s v="SAN JUAN"/>
    <s v="GULF"/>
    <s v="GULF"/>
    <m/>
    <m/>
    <s v="FR"/>
    <s v="SJU14"/>
    <s v="RUTA 77"/>
    <s v="AV JESUS PINERO 1276 / AV JOSE DE DIEGO"/>
    <n v="77.7"/>
    <n v="92.7"/>
    <m/>
    <d v="2024-11-03T00:00:00"/>
    <m/>
    <m/>
    <n v="18.403300000000002"/>
    <n v="-66.0869"/>
  </r>
  <r>
    <x v="2"/>
    <n v="905"/>
    <n v="6400905"/>
    <s v="SAN JUAN"/>
    <s v="MOBIL"/>
    <s v="MOBIL"/>
    <s v="SHELL"/>
    <d v="2022-11-01T00:00:00"/>
    <s v="JV"/>
    <s v="SJU8"/>
    <s v="R CONVENIENCE LLC (WISO ESCUDERO)"/>
    <s v="CARR 3 KM 2.0 65 INF "/>
    <n v="76.7"/>
    <n v="93.7"/>
    <m/>
    <d v="2024-11-03T00:00:00"/>
    <m/>
    <m/>
    <n v="18.394500000000001"/>
    <n v="-66.034199999999998"/>
  </r>
  <r>
    <x v="2"/>
    <n v="2011"/>
    <n v="3602011"/>
    <s v="SAN JUAN"/>
    <s v="TOTAL"/>
    <s v="TOTAL"/>
    <m/>
    <m/>
    <s v="ST"/>
    <s v="SJU8"/>
    <s v="SAN AGUSTIN"/>
    <s v="AVE. 65 DE INF/CALLE 3. SAN AGUSTIN RIO PIEDRAS"/>
    <n v="76.7"/>
    <n v="93.7"/>
    <m/>
    <d v="2024-11-03T00:00:00"/>
    <m/>
    <m/>
    <n v="18.3947"/>
    <n v="-66.040899999999993"/>
  </r>
  <r>
    <x v="2"/>
    <n v="1086"/>
    <n v="3601086"/>
    <s v="SAN JUAN"/>
    <s v="GULF"/>
    <s v="GULF"/>
    <m/>
    <m/>
    <s v="ST"/>
    <s v="SJU8"/>
    <s v="EX-TOTAL, MARGINAL"/>
    <s v="AVE. 65 DE INFANTERIA, KM. 1.2"/>
    <n v="76.7"/>
    <n v="93.7"/>
    <m/>
    <d v="2024-11-03T00:00:00"/>
    <m/>
    <m/>
    <n v="18.3949"/>
    <n v="-66.036000000000001"/>
  </r>
  <r>
    <x v="6"/>
    <n v="10022"/>
    <n v="3610000"/>
    <s v="SAN JUAN"/>
    <s v="SHELL"/>
    <s v="SHELL"/>
    <s v="ESSO"/>
    <d v="2020-12-01T00:00:00"/>
    <s v="ST"/>
    <s v="SJU10"/>
    <s v="TORAL BARBOSA (ANTIGUA ESSO FITO MATTA)"/>
    <s v="AVE. BARBOSA / GUAYAMA"/>
    <n v="77.7"/>
    <n v="93.7"/>
    <m/>
    <d v="2024-11-03T00:00:00"/>
    <m/>
    <m/>
    <n v="18.416222999999999"/>
    <n v="-66.043475000000001"/>
  </r>
  <r>
    <x v="6"/>
    <n v="1090"/>
    <n v="3601090"/>
    <s v="SAN JUAN"/>
    <s v="GULF"/>
    <s v="GULF"/>
    <m/>
    <m/>
    <s v="FR"/>
    <s v="SJU18"/>
    <s v="SPEEDWAY"/>
    <s v="AV ROOSEVELT 1314 / CALLE DAMASCO PUERTO NUEVO"/>
    <n v="78.7"/>
    <n v="93.7"/>
    <m/>
    <d v="2024-11-03T00:00:00"/>
    <m/>
    <m/>
    <n v="18.413399999999999"/>
    <n v="-66.089799999999997"/>
  </r>
  <r>
    <x v="6"/>
    <n v="2115"/>
    <n v="3602115"/>
    <s v="SAN JUAN"/>
    <s v="TOTAL"/>
    <s v="TOTAL"/>
    <m/>
    <m/>
    <s v="FR"/>
    <s v="SJU8"/>
    <s v="SANTA ANA"/>
    <s v="AVE. MUÑOZ RIVERA 1004, HYDE PARK (DENNY'S)"/>
    <n v="77.7"/>
    <n v="94.7"/>
    <m/>
    <d v="2024-11-03T00:00:00"/>
    <m/>
    <m/>
    <n v="18.401199999999999"/>
    <n v="-66.056600000000003"/>
  </r>
  <r>
    <x v="6"/>
    <n v="933"/>
    <n v="3400933"/>
    <s v="SAN JUAN"/>
    <s v="GULF"/>
    <s v="GULF"/>
    <s v="PUMA"/>
    <s v="N/A"/>
    <s v="TJ"/>
    <s v="SJU15"/>
    <s v="ODEH PETROLEUM / (ANTES PUMA)"/>
    <s v="AVENIDA FERNÁNDEZ JUNCOS 1505"/>
    <n v="78.7"/>
    <n v="94.7"/>
    <m/>
    <d v="2024-11-03T00:00:00"/>
    <m/>
    <m/>
    <n v="18.443169000000001"/>
    <n v="-66.066907"/>
  </r>
  <r>
    <x v="6"/>
    <n v="1118"/>
    <n v="3601118"/>
    <s v="SAN JUAN"/>
    <s v="SHELL"/>
    <s v="SHELL"/>
    <m/>
    <m/>
    <s v="FR"/>
    <s v="SJU18"/>
    <s v="TORAL ANDALUCIA"/>
    <s v="CALLE ANDALUCIA, PUERTO NUEVO"/>
    <n v="78.7"/>
    <n v="94.7"/>
    <m/>
    <d v="2024-11-03T00:00:00"/>
    <m/>
    <m/>
    <n v="18.415099999999999"/>
    <n v="-66.079300000000003"/>
  </r>
  <r>
    <x v="2"/>
    <n v="822"/>
    <n v="3606822"/>
    <s v="SAN JUAN"/>
    <s v="SHELL"/>
    <s v="SHELL"/>
    <s v="TORAL"/>
    <d v="2022-12-01T00:00:00"/>
    <s v="ST"/>
    <s v="SJU7"/>
    <s v="JOSE JUAREZ - SAN GERARDO"/>
    <s v="PR 176 - AVE VICTOR M LABIOSA INT. PR-8176"/>
    <n v="78.7"/>
    <n v="94.7"/>
    <m/>
    <d v="2024-11-03T00:00:00"/>
    <m/>
    <m/>
    <n v="18.3749"/>
    <n v="-66.054199999999994"/>
  </r>
  <r>
    <x v="6"/>
    <n v="1272"/>
    <n v="3601272"/>
    <s v="SAN JUAN"/>
    <s v="GULF"/>
    <s v="GULF"/>
    <m/>
    <m/>
    <s v="ST"/>
    <s v="SJU12"/>
    <s v="ORLANDO DEL CASTILLO"/>
    <s v="CALLE LOIZA, SANTURCE"/>
    <n v="79.7"/>
    <n v="94.7"/>
    <m/>
    <d v="2024-11-03T00:00:00"/>
    <m/>
    <m/>
    <n v="18.4513"/>
    <n v="-66.057199999999995"/>
  </r>
  <r>
    <x v="6"/>
    <n v="2157"/>
    <n v="3602157"/>
    <s v="SAN JUAN"/>
    <s v="TOTAL"/>
    <s v="TOTAL"/>
    <m/>
    <m/>
    <s v="ST"/>
    <s v="SJU15"/>
    <s v="BARTOLO, INC"/>
    <s v="AVE. FDEZ. JUNCOS/CALLE SAN JOSÉ "/>
    <n v="80.7"/>
    <n v="94.7"/>
    <m/>
    <d v="2024-11-03T00:00:00"/>
    <m/>
    <m/>
    <n v="18.441400000000002"/>
    <n v="-66.063800000000001"/>
  </r>
  <r>
    <x v="6"/>
    <n v="278"/>
    <n v="6400278"/>
    <s v="SAN JUAN"/>
    <s v="TEXACO"/>
    <s v="TEXACO"/>
    <s v="PUMA"/>
    <d v="2021-06-01T00:00:00"/>
    <s v="LS"/>
    <s v="SJU10"/>
    <s v="ROMO GROUP, LLC"/>
    <s v="CALLE QUISQUEYA ESQ. BOLIVIA"/>
    <n v="82.7"/>
    <n v="94.7"/>
    <m/>
    <d v="2024-11-03T00:00:00"/>
    <m/>
    <m/>
    <n v="18.427"/>
    <n v="-66.054599999999994"/>
  </r>
  <r>
    <x v="6"/>
    <n v="3087"/>
    <n v="3603087"/>
    <s v="SAN JUAN"/>
    <s v="MOBIL"/>
    <s v="MOBIL"/>
    <s v="SHELL"/>
    <d v="2023-03-01T00:00:00"/>
    <s v="ST"/>
    <s v="SJU6"/>
    <s v="AVE. PONCE DE LEÓN"/>
    <s v="AVE. PONCE DE LEÓN"/>
    <n v="79.7"/>
    <n v="95.7"/>
    <m/>
    <d v="2024-11-03T00:00:00"/>
    <m/>
    <m/>
    <n v="18.432500000000001"/>
    <n v="-66.058800000000005"/>
  </r>
  <r>
    <x v="6"/>
    <n v="3084"/>
    <n v="3603084"/>
    <s v="SAN JUAN"/>
    <s v="MOBIL"/>
    <s v="MOBIL"/>
    <s v="SHELL"/>
    <d v="2022-09-01T00:00:00"/>
    <s v="FR"/>
    <s v="SJU3"/>
    <s v="LAS CUMBRES"/>
    <s v="PR 842, BO CAIMITO"/>
    <n v="79.7"/>
    <n v="95.7"/>
    <m/>
    <d v="2024-11-03T00:00:00"/>
    <m/>
    <m/>
    <n v="18.356300000000001"/>
    <n v="-66.076400000000007"/>
  </r>
  <r>
    <x v="6"/>
    <n v="3035"/>
    <n v="3603035"/>
    <s v="SAN JUAN"/>
    <s v="MOBIL"/>
    <s v="MOBIL"/>
    <s v="SHELL"/>
    <d v="2022-09-01T00:00:00"/>
    <s v="ST"/>
    <s v="SJU12"/>
    <s v="ALFREDO FEIGELMULLER"/>
    <s v="CALLE LOIZA, SANTURCE"/>
    <n v="79.7"/>
    <n v="95.7"/>
    <m/>
    <d v="2024-11-03T00:00:00"/>
    <m/>
    <m/>
    <n v="18.451799999999999"/>
    <n v="-66.061499999999995"/>
  </r>
  <r>
    <x v="6"/>
    <n v="226"/>
    <n v="6400226"/>
    <s v="SAN JUAN"/>
    <s v="PUMA"/>
    <s v="PUMA"/>
    <m/>
    <m/>
    <s v="LS"/>
    <s v="SJU9"/>
    <s v="FELIX A. BETANCES"/>
    <s v="AVE ROOSEVELT #249 / CARR 23 - DETRAS CORTE FEDERAL"/>
    <n v="79.7"/>
    <n v="95.7"/>
    <m/>
    <d v="2024-11-03T00:00:00"/>
    <m/>
    <m/>
    <n v="18.422000000000001"/>
    <n v="-66.064099999999996"/>
  </r>
  <r>
    <x v="6"/>
    <n v="2158"/>
    <n v="3602158"/>
    <s v="SAN JUAN"/>
    <s v="TOTAL"/>
    <s v="TOTAL"/>
    <m/>
    <m/>
    <s v="ST"/>
    <s v="SJU12"/>
    <s v="SANCHEZ"/>
    <s v="CALLE LOIZA/TAFT, SANTURCE"/>
    <n v="79.7"/>
    <n v="95.7"/>
    <m/>
    <d v="2024-11-03T00:00:00"/>
    <m/>
    <m/>
    <n v="18.451699999999999"/>
    <n v="-66.060699999999997"/>
  </r>
  <r>
    <x v="6"/>
    <n v="2076"/>
    <n v="3602076"/>
    <s v="SAN JUAN"/>
    <s v="TOTAL"/>
    <s v="TOTAL"/>
    <m/>
    <m/>
    <s v="ST"/>
    <s v="SJU13"/>
    <s v="REPARTO METRO.-SAMMY ODEH"/>
    <s v="AVE. AMERICO MIRANDA/CALLE 31 SE, REP. METRO."/>
    <n v="79.7"/>
    <n v="95.7"/>
    <m/>
    <d v="2024-11-03T00:00:00"/>
    <m/>
    <m/>
    <n v="18.399799999999999"/>
    <n v="-66.073499999999996"/>
  </r>
  <r>
    <x v="6"/>
    <n v="220"/>
    <n v="6400220"/>
    <s v="SAN JUAN"/>
    <s v="PUMA"/>
    <s v="PUMA"/>
    <m/>
    <m/>
    <s v="LS"/>
    <s v="SJU18"/>
    <s v="EMA INVESTMENT CORP"/>
    <s v="AVE. ROOSEVELT # 1256"/>
    <n v="79.7"/>
    <n v="95.7"/>
    <m/>
    <d v="2024-11-03T00:00:00"/>
    <m/>
    <m/>
    <n v="18.4132"/>
    <n v="-66.0886"/>
  </r>
  <r>
    <x v="6"/>
    <n v="3113"/>
    <n v="3603113"/>
    <s v="SAN JUAN"/>
    <s v="MOBIL"/>
    <s v="MOBIL"/>
    <s v="SHELL"/>
    <d v="2022-09-01T00:00:00"/>
    <s v="ST"/>
    <s v="SJU12"/>
    <s v="PUNTA LAS MARÍAS"/>
    <s v="CALLE LOIZA, SANTURCE"/>
    <n v="81.7"/>
    <n v="95.7"/>
    <m/>
    <d v="2024-11-03T00:00:00"/>
    <m/>
    <m/>
    <n v="18.451599999999999"/>
    <n v="-66.040300000000002"/>
  </r>
  <r>
    <x v="6"/>
    <n v="212"/>
    <n v="6400212"/>
    <s v="SAN JUAN"/>
    <s v="PUMA"/>
    <s v="PUMA"/>
    <m/>
    <m/>
    <s v="LS"/>
    <s v="SJU6"/>
    <s v="GASOLINERA C VEGA INC"/>
    <s v="AVE. PONCE DE LEON # 73"/>
    <n v="81.7"/>
    <n v="95.7"/>
    <m/>
    <d v="2024-11-03T00:00:00"/>
    <m/>
    <m/>
    <n v="18.4299"/>
    <n v="-66.058499999999995"/>
  </r>
  <r>
    <x v="6"/>
    <n v="1078"/>
    <n v="3601078"/>
    <s v="SAN JUAN"/>
    <s v="ECOMAXX"/>
    <s v="ECOMAXX"/>
    <m/>
    <m/>
    <s v="ST"/>
    <s v="SJU15"/>
    <s v="KONGAS S/S"/>
    <s v="AVE. FDEZ. JUNCOS, PDA. 16"/>
    <n v="79.7"/>
    <n v="96.7"/>
    <m/>
    <d v="2024-11-03T00:00:00"/>
    <m/>
    <m/>
    <n v="18.4495"/>
    <n v="-66.077100000000002"/>
  </r>
  <r>
    <x v="6"/>
    <n v="7"/>
    <n v="6400007"/>
    <s v="SAN JUAN"/>
    <s v="TEXACO"/>
    <s v="TEXACO"/>
    <s v="PUMA"/>
    <m/>
    <s v="LS"/>
    <s v="SJU17"/>
    <s v="C-FUELS, LLC"/>
    <s v="AVE. DE DIEGO &amp; CARR. #21 REP. METROPOLITANO"/>
    <n v="79.7"/>
    <n v="96.7"/>
    <m/>
    <d v="2024-11-03T00:00:00"/>
    <m/>
    <m/>
    <n v="18.391200000000001"/>
    <n v="-66.083799999999997"/>
  </r>
  <r>
    <x v="6"/>
    <n v="227"/>
    <n v="6400227"/>
    <s v="SAN JUAN"/>
    <s v="TEXACO"/>
    <s v="TEXACO"/>
    <s v="PUMA"/>
    <d v="2021-05-01T00:00:00"/>
    <s v="LS"/>
    <s v="SJU18"/>
    <s v="FRANCHISE INVESTMENTS, LLC"/>
    <s v="AVE. ROOSEVELT # 1301"/>
    <n v="80.7"/>
    <n v="96.7"/>
    <m/>
    <d v="2024-11-03T00:00:00"/>
    <m/>
    <m/>
    <n v="18.413900000000002"/>
    <n v="-66.089100000000002"/>
  </r>
  <r>
    <x v="6"/>
    <n v="431"/>
    <n v="6400431"/>
    <s v="SAN JUAN"/>
    <s v="TEXACO"/>
    <s v="TEXACO"/>
    <s v="PUMA"/>
    <m/>
    <s v="TJ"/>
    <s v="SJU19"/>
    <s v="ALTAMESA FUEL CORP. "/>
    <s v="AVE. SAN IGNACIO 1460, URB. ALTA MESA"/>
    <n v="81.7"/>
    <n v="96.7"/>
    <m/>
    <d v="2024-11-03T00:00:00"/>
    <m/>
    <m/>
    <n v="18.380299999999998"/>
    <n v="-66.093699999999998"/>
  </r>
  <r>
    <x v="6"/>
    <n v="1012"/>
    <n v="3610012"/>
    <s v="SAN JUAN"/>
    <s v="MOBIL"/>
    <s v="MOBIL"/>
    <s v="SHELL"/>
    <d v="2022-09-01T00:00:00"/>
    <s v="ST"/>
    <s v="SJU12"/>
    <s v="JOSE CORIANO"/>
    <s v="AVE MUNOZ RIVERA PARADA 5 (FRENTE A LA PLAYA)"/>
    <n v="81.7"/>
    <n v="96.7"/>
    <m/>
    <d v="2024-11-03T00:00:00"/>
    <m/>
    <m/>
    <n v="18.465430600000001"/>
    <n v="-66.096341666666603"/>
  </r>
  <r>
    <x v="6"/>
    <n v="1013"/>
    <n v="3610013"/>
    <s v="SAN JUAN"/>
    <s v="MOBIL"/>
    <s v="MOBIL"/>
    <s v="SHELL"/>
    <d v="2022-09-01T00:00:00"/>
    <s v="ST"/>
    <s v="SJU12"/>
    <s v="JOSE CHICO"/>
    <s v="AVE PONCE DE LEON PDA 5"/>
    <n v="81.7"/>
    <n v="96.7"/>
    <m/>
    <d v="2024-11-03T00:00:00"/>
    <m/>
    <m/>
    <n v="18.465191699999998"/>
    <n v="-66.096541666666596"/>
  </r>
  <r>
    <x v="6"/>
    <n v="10"/>
    <n v="6400010"/>
    <s v="SAN JUAN"/>
    <s v="PUMA"/>
    <s v="PUMA"/>
    <m/>
    <m/>
    <s v="LS"/>
    <s v="SJU17"/>
    <s v="POWER PARTNERS LLC"/>
    <s v="CALLE 52, ESQ. 54 URB. LA RIVIERA"/>
    <n v="81.7"/>
    <n v="96.7"/>
    <m/>
    <d v="2024-11-03T00:00:00"/>
    <m/>
    <m/>
    <n v="18.393999999999998"/>
    <n v="-66.08"/>
  </r>
  <r>
    <x v="2"/>
    <n v="3623"/>
    <n v="3610023"/>
    <s v="SAN JUAN"/>
    <s v="MOBIL"/>
    <s v="MOBIL"/>
    <s v="SHELL"/>
    <m/>
    <s v="FR"/>
    <s v="SJU21"/>
    <s v="MOBIL LOS PASEOS"/>
    <s v="PR 199 MARGINAL AVE LAS CUMBRES"/>
    <n v="82.7"/>
    <n v="96.7"/>
    <m/>
    <d v="2024-11-03T00:00:00"/>
    <m/>
    <m/>
    <n v="18.357776999999999"/>
    <n v="-66.060367999999997"/>
  </r>
  <r>
    <x v="6"/>
    <n v="5083"/>
    <n v="3605083"/>
    <s v="SAN JUAN"/>
    <s v="SHELL"/>
    <s v="SHELL"/>
    <m/>
    <m/>
    <s v="FR"/>
    <s v="SJU3"/>
    <s v="TORAL PLAZA INTER"/>
    <s v="PR 177, (AL LADO INTER)"/>
    <n v="79.7"/>
    <n v="97.7"/>
    <m/>
    <d v="2024-11-03T00:00:00"/>
    <m/>
    <m/>
    <n v="18.368300000000001"/>
    <n v="-66.076499999999996"/>
  </r>
  <r>
    <x v="6"/>
    <n v="205"/>
    <n v="6400205"/>
    <s v="SAN JUAN"/>
    <s v="TEXACO"/>
    <s v="TEXACO"/>
    <s v="PUMA"/>
    <m/>
    <s v="LS"/>
    <s v="SJU5"/>
    <s v="BALDRICH SERVICE STATION, INC./ANTES PUMA"/>
    <s v="AVE. ING. C. GONZALEZ #555 BALDRICH"/>
    <n v="80.7"/>
    <n v="97.7"/>
    <m/>
    <d v="2024-11-03T00:00:00"/>
    <m/>
    <m/>
    <n v="18.412700000000001"/>
    <n v="-66.065200000000004"/>
  </r>
  <r>
    <x v="2"/>
    <n v="388"/>
    <n v="6400388"/>
    <s v="SAN JUAN"/>
    <s v="TEXACO"/>
    <s v="TEXACO"/>
    <s v="PUMA"/>
    <d v="2020-05-01T00:00:00"/>
    <s v="LS"/>
    <s v="TRUA1"/>
    <s v="KAR SERVICES CORPORATION"/>
    <s v="CALLE ACUARIO ESQ. LESBOS, URB. VENUS GARDENS"/>
    <n v="80.7"/>
    <n v="97.7"/>
    <m/>
    <d v="2024-11-03T00:00:00"/>
    <m/>
    <m/>
    <n v="18.371099999999998"/>
    <n v="-66.037599999999998"/>
  </r>
  <r>
    <x v="6"/>
    <n v="179"/>
    <n v="6400179"/>
    <s v="SAN JUAN"/>
    <s v="PUMA"/>
    <s v="PUMA"/>
    <m/>
    <m/>
    <s v="LS"/>
    <s v="SJU13"/>
    <s v="VP PETROLEUM INC"/>
    <s v="AVE. AMÉRICO MIRANDA ESTE / VILLA NEVAREZ "/>
    <n v="81.7"/>
    <n v="97.7"/>
    <m/>
    <d v="2024-11-03T00:00:00"/>
    <m/>
    <m/>
    <n v="18.399999999999999"/>
    <n v="-66.066199999999995"/>
  </r>
  <r>
    <x v="6"/>
    <n v="2021"/>
    <n v="3602021"/>
    <s v="SAN JUAN"/>
    <s v="TOTAL"/>
    <s v="TOTAL"/>
    <m/>
    <m/>
    <s v="FR"/>
    <s v="SJU18"/>
    <s v="CECILIA VIRSIDA"/>
    <s v="AVE. ROOSEVELT #957, AL LADO CUARTEL GENERAL"/>
    <n v="81.7"/>
    <n v="97.7"/>
    <m/>
    <d v="2024-11-03T00:00:00"/>
    <m/>
    <m/>
    <n v="18.4163"/>
    <n v="-66.078900000000004"/>
  </r>
  <r>
    <x v="6"/>
    <n v="3088"/>
    <n v="3603088"/>
    <s v="SAN JUAN"/>
    <s v="MOBIL"/>
    <s v="MOBIL"/>
    <s v="SHELL"/>
    <d v="2023-03-01T00:00:00"/>
    <s v="ST"/>
    <s v="SJU5"/>
    <s v="LUIS REGIS"/>
    <s v="AVE. DOMENECH, ESQ. HOSTOS"/>
    <n v="81.7"/>
    <n v="97.7"/>
    <m/>
    <d v="2024-11-03T00:00:00"/>
    <m/>
    <m/>
    <n v="18.4148"/>
    <n v="-66.061400000000006"/>
  </r>
  <r>
    <x v="6"/>
    <n v="968"/>
    <n v="6400968"/>
    <s v="SAN JUAN"/>
    <s v="TEXACO"/>
    <s v="TEXACO"/>
    <s v="PUMA"/>
    <m/>
    <s v="LS"/>
    <s v="SJU3"/>
    <s v="EAGLE ONE GAS INC."/>
    <s v="CARR 842, KM 1.9, ESQ CAMINO LOS ROMEROS, BO CAIMITO"/>
    <n v="81.7"/>
    <n v="97.7"/>
    <m/>
    <d v="2024-11-03T00:00:00"/>
    <m/>
    <m/>
    <n v="18.345410000000001"/>
    <n v="-66.078563000000003"/>
  </r>
  <r>
    <x v="6"/>
    <n v="24"/>
    <n v="6400024"/>
    <s v="SAN JUAN"/>
    <s v="TEXACO"/>
    <s v="TEXACO"/>
    <s v="PUMA"/>
    <d v="2021-09-01T00:00:00"/>
    <s v="JV"/>
    <s v="SJU8"/>
    <s v="MUÑOZ RIVERA FUEL CORP"/>
    <s v="1007 AVENIDA MUÑOZ RIVERA"/>
    <n v="82.7"/>
    <n v="97.7"/>
    <m/>
    <d v="2024-11-03T00:00:00"/>
    <m/>
    <m/>
    <n v="18.401299999999999"/>
    <n v="-66.056100000000001"/>
  </r>
  <r>
    <x v="6"/>
    <n v="69"/>
    <n v="6400069"/>
    <s v="SAN JUAN"/>
    <s v="TEXACO"/>
    <s v="TEXACO"/>
    <s v="PUMA"/>
    <d v="2021-06-01T00:00:00"/>
    <s v="LS"/>
    <s v="SJU7"/>
    <s v="CUPEY GAS, INC"/>
    <s v="CARR. 844 KM. 2.1, CUPEY BAJO"/>
    <n v="82.7"/>
    <n v="97.7"/>
    <m/>
    <d v="2024-11-03T00:00:00"/>
    <m/>
    <m/>
    <n v="18.361599999999999"/>
    <n v="-66.041600000000003"/>
  </r>
  <r>
    <x v="2"/>
    <n v="143"/>
    <n v="6400143"/>
    <s v="SAN JUAN"/>
    <s v="TEXACO"/>
    <s v="TEXACO"/>
    <s v="PUMA"/>
    <d v="2021-11-01T00:00:00"/>
    <s v="LS"/>
    <s v="SJU7"/>
    <s v="SAN CLAUDIO FUEL CORP"/>
    <s v="AVE. SAN CLAUDIO, CARR. 845, KM. 0.2, CUPEY"/>
    <n v="82.7"/>
    <n v="97.7"/>
    <m/>
    <d v="2024-11-03T00:00:00"/>
    <m/>
    <m/>
    <n v="18.377300000000002"/>
    <n v="-66.049099999999996"/>
  </r>
  <r>
    <x v="6"/>
    <n v="230"/>
    <n v="6400230"/>
    <s v="SAN JUAN"/>
    <s v="PUMA"/>
    <s v="PUMA"/>
    <m/>
    <m/>
    <s v="JV"/>
    <s v="SJU4"/>
    <s v="HATO REY FUEL, CORP."/>
    <s v="AVE. MUÑOZ RIVERA #560, PARADA 35"/>
    <n v="82.7"/>
    <n v="97.7"/>
    <m/>
    <d v="2024-11-03T00:00:00"/>
    <m/>
    <m/>
    <n v="18.4148"/>
    <n v="-66.057000000000002"/>
  </r>
  <r>
    <x v="2"/>
    <n v="3070"/>
    <n v="3603070"/>
    <s v="SAN JUAN"/>
    <s v="MOBIL"/>
    <s v="MOBIL"/>
    <s v="SHELL"/>
    <d v="2023-02-01T00:00:00"/>
    <s v="ST"/>
    <s v="SJU7"/>
    <s v="PR 176"/>
    <s v="PR 176 KM. 0.9 CUPEY BAJO"/>
    <n v="83.7"/>
    <n v="97.7"/>
    <m/>
    <d v="2024-11-03T00:00:00"/>
    <m/>
    <m/>
    <n v="18.383700000000001"/>
    <n v="-66.0578"/>
  </r>
  <r>
    <x v="6"/>
    <n v="3032"/>
    <n v="3603032"/>
    <s v="SAN JUAN"/>
    <s v="MOBIL"/>
    <s v="MOBIL"/>
    <s v="SHELL"/>
    <d v="2023-03-01T00:00:00"/>
    <s v="ST"/>
    <s v="SJU15"/>
    <s v="LUIS DE JESÚS APONTE"/>
    <s v="AVE. ROBERTO H. TODD, SANTURCE"/>
    <n v="80.7"/>
    <n v="98.7"/>
    <m/>
    <d v="2024-11-03T00:00:00"/>
    <m/>
    <m/>
    <n v="18.445900000000002"/>
    <n v="-66.077600000000004"/>
  </r>
  <r>
    <x v="6"/>
    <n v="163"/>
    <n v="6400163"/>
    <s v="SAN JUAN"/>
    <s v="TEXACO"/>
    <s v="TEXACO"/>
    <s v="PUMA"/>
    <d v="2021-10-01T00:00:00"/>
    <s v="TJ"/>
    <s v="SJU19"/>
    <s v="LAS LOMAS FUEL CORP"/>
    <s v="LAS LOMAS URB. COMERCIAL DD #29"/>
    <n v="82.7"/>
    <n v="98.7"/>
    <m/>
    <d v="2024-11-03T00:00:00"/>
    <m/>
    <m/>
    <n v="18.391400000000001"/>
    <n v="-66.094700000000003"/>
  </r>
  <r>
    <x v="6"/>
    <n v="148"/>
    <n v="6400148"/>
    <s v="SAN JUAN"/>
    <s v="PUMA"/>
    <s v="PUMA"/>
    <m/>
    <m/>
    <s v="LS"/>
    <s v="SJU5"/>
    <s v="GULF PLAZA, INC"/>
    <s v="AVE. DOMENECH 403 Y CALLE NUEVA"/>
    <n v="82.7"/>
    <n v="98.7"/>
    <m/>
    <d v="2024-11-03T00:00:00"/>
    <m/>
    <m/>
    <n v="18.413"/>
    <n v="-66.0685"/>
  </r>
  <r>
    <x v="6"/>
    <n v="2077"/>
    <n v="3602077"/>
    <s v="SAN JUAN"/>
    <s v="TOTAL"/>
    <s v="TOTAL"/>
    <m/>
    <m/>
    <s v="FR"/>
    <s v="SJU14"/>
    <s v="JOSE ANIBAL RODZ"/>
    <s v="AVE. CENTRAL, PUERTO NUEVO"/>
    <n v="82.7"/>
    <n v="98.7"/>
    <m/>
    <d v="2024-11-03T00:00:00"/>
    <m/>
    <m/>
    <n v="18.406400000000001"/>
    <n v="-66.076899999999995"/>
  </r>
  <r>
    <x v="6"/>
    <n v="393"/>
    <n v="6400393"/>
    <s v="SAN JUAN"/>
    <s v="TEXACO"/>
    <s v="TEXACO"/>
    <s v="PUMA"/>
    <d v="2024-10-01T00:00:00"/>
    <s v="LS"/>
    <s v="SJU7"/>
    <s v="CECILIANA SERVICE STATION, CORP"/>
    <s v="URB. CUPEY GARDENS AVE. CECILIANA # 555 ESQ. CALLE # 1"/>
    <n v="83.7"/>
    <n v="98.7"/>
    <m/>
    <d v="2024-11-03T00:00:00"/>
    <m/>
    <s v="RE-APERTURA COMO TEXACO"/>
    <n v="18.361699999999999"/>
    <n v="-66.048299999999998"/>
  </r>
  <r>
    <x v="6"/>
    <n v="2108"/>
    <n v="3602108"/>
    <s v="SAN JUAN"/>
    <s v="TOTAL"/>
    <s v="TOTAL"/>
    <m/>
    <m/>
    <s v="ST"/>
    <s v="SJU5"/>
    <s v="BARTOLO, INC"/>
    <s v="AV JESUS PINERO 263 / W/ CALLE HOSTOS, PROXIMO MUNOZ RIVERSA"/>
    <n v="84.7"/>
    <n v="98.7"/>
    <m/>
    <d v="2024-11-03T00:00:00"/>
    <m/>
    <m/>
    <n v="18.4072"/>
    <n v="-66.059899999999999"/>
  </r>
  <r>
    <x v="6"/>
    <n v="2080"/>
    <n v="3602080"/>
    <s v="SAN JUAN"/>
    <s v="TOTAL"/>
    <s v="TOTAL"/>
    <m/>
    <m/>
    <s v="FR"/>
    <s v="SJU1"/>
    <s v="MIGUEL OLMEDO"/>
    <s v="PR 177, OLMEDO PLAZA"/>
    <n v="81.7"/>
    <n v="99.7"/>
    <m/>
    <d v="2024-11-03T00:00:00"/>
    <m/>
    <m/>
    <n v="18.369499999999999"/>
    <n v="-66.073599999999999"/>
  </r>
  <r>
    <x v="6"/>
    <n v="119"/>
    <n v="6400119"/>
    <s v="SAN JUAN"/>
    <s v="TEXACO"/>
    <s v="TEXACO"/>
    <s v="PUMA"/>
    <d v="2023-12-01T00:00:00"/>
    <s v="LS"/>
    <s v="SJU14"/>
    <s v="GUERRA 5, INC."/>
    <s v="AVE. CENTRAL &amp; 1039 PUERTO  NUEVO"/>
    <n v="82.7"/>
    <n v="101.7"/>
    <m/>
    <d v="2024-11-03T00:00:00"/>
    <m/>
    <s v="PUMA&gt;TEXACO (12/2023)"/>
    <n v="18.406300000000002"/>
    <n v="-66.078299999999999"/>
  </r>
  <r>
    <x v="6"/>
    <n v="937"/>
    <n v="6400937"/>
    <s v="SAN JUAN"/>
    <s v="TEXACO"/>
    <s v="TEXACO"/>
    <s v="PUMA"/>
    <d v="2021-02-01T00:00:00"/>
    <s v="TJ"/>
    <s v="SJU15"/>
    <s v="MG ENERGY LLC"/>
    <s v="AVE FERNANDEZ JUNCOS 816 (MIRAMAR)"/>
    <n v="83.7"/>
    <n v="101.7"/>
    <m/>
    <d v="2024-11-03T00:00:00"/>
    <m/>
    <m/>
    <n v="18.451799999999999"/>
    <n v="-66.0822"/>
  </r>
  <r>
    <x v="8"/>
    <n v="159"/>
    <n v="6400159"/>
    <s v="SAN JUAN"/>
    <s v="PUMA"/>
    <s v="PUMA"/>
    <m/>
    <m/>
    <s v="TJ"/>
    <s v="SJU15"/>
    <s v="GUERRA 5, INC."/>
    <s v="CALLE LUCHETTI &amp; MARGINAL, CONDADO"/>
    <n v="83.7"/>
    <n v="102.7"/>
    <m/>
    <d v="2024-11-03T00:00:00"/>
    <m/>
    <m/>
    <n v="18.271000000000001"/>
    <n v="-66.041899999999998"/>
  </r>
  <r>
    <x v="6"/>
    <n v="210"/>
    <n v="6400210"/>
    <s v="SAN JUAN"/>
    <s v="PUMA"/>
    <s v="PUMA"/>
    <m/>
    <m/>
    <s v="TJ"/>
    <s v="SJU15"/>
    <s v="FOOD AND GAS SERVICE STATION INC. / AL LADO WALMART"/>
    <s v="AVE. FERNANDEZ JUNCOS 1256 / PR-2"/>
    <n v="84.7"/>
    <n v="102.7"/>
    <m/>
    <d v="2024-11-03T00:00:00"/>
    <m/>
    <m/>
    <n v="18.448499999999999"/>
    <n v="-66.075599999999994"/>
  </r>
  <r>
    <x v="6"/>
    <n v="6783"/>
    <n v="3606783"/>
    <s v="SAN JUAN"/>
    <s v="MOBIL"/>
    <s v="MOBIL"/>
    <s v="SHELL"/>
    <d v="2022-09-01T00:00:00"/>
    <s v="ST"/>
    <s v="SJU12"/>
    <s v="MALDONADO LEMA"/>
    <s v="CALLE LOIZA, SANTURCE"/>
    <n v="83.7"/>
    <n v="103.7"/>
    <m/>
    <d v="2024-11-03T00:00:00"/>
    <m/>
    <m/>
    <n v="18.452200000000001"/>
    <n v="-66.063900000000004"/>
  </r>
  <r>
    <x v="6"/>
    <n v="50"/>
    <n v="6400050"/>
    <s v="SAN JUAN"/>
    <s v="TEXACO"/>
    <s v="TEXACO"/>
    <s v="PUMA"/>
    <m/>
    <s v="TJ"/>
    <s v="SJU12"/>
    <s v="DEL MAR INVESTMENT GROUP INC"/>
    <s v="1908 AVENIDA MCLEARY"/>
    <n v="85.7"/>
    <n v="105.7"/>
    <m/>
    <d v="2024-11-03T00:00:00"/>
    <m/>
    <m/>
    <n v="18.452300000000001"/>
    <n v="-66.055800000000005"/>
  </r>
  <r>
    <x v="6"/>
    <n v="2184"/>
    <n v="3602184"/>
    <s v="SAN JUAN"/>
    <s v="TOTAL"/>
    <s v="TOTAL"/>
    <m/>
    <m/>
    <s v="ST"/>
    <s v="SJU15"/>
    <s v="MIRAMAR"/>
    <s v="AVE. PONCE DE LEÓN/MADRID"/>
    <n v="89.7"/>
    <n v="105.7"/>
    <m/>
    <d v="2024-11-03T00:00:00"/>
    <m/>
    <m/>
    <n v="18.4558"/>
    <n v="-66.082899999999995"/>
  </r>
  <r>
    <x v="2"/>
    <n v="795"/>
    <n v="3400795"/>
    <s v="SAN JUAN"/>
    <s v="GULF"/>
    <s v="GULF"/>
    <m/>
    <m/>
    <s v="ST"/>
    <s v="SJU20"/>
    <s v="VP PETROLEUM - VILLA PRADES (PUMA&gt;ANYTIME&gt;GULF)"/>
    <s v="CALLE JULIO ANDINO #582 URB. VILLA PRADES"/>
    <n v="77.7"/>
    <m/>
    <m/>
    <d v="2024-11-03T00:00:00"/>
    <m/>
    <m/>
    <n v="18.404499999999999"/>
    <n v="-66.028700000000001"/>
  </r>
  <r>
    <x v="6"/>
    <n v="6538"/>
    <n v="3606538"/>
    <s v="SAN JUAN"/>
    <s v="IND"/>
    <s v="RUTA 76"/>
    <m/>
    <d v="2022-12-01T00:00:00"/>
    <s v="ST"/>
    <s v="SJU15"/>
    <s v="ULTIMA PARADA "/>
    <s v="AVE. FDEZ JUNCOS"/>
    <n v="78.7"/>
    <m/>
    <m/>
    <d v="2024-11-03T00:00:00"/>
    <m/>
    <m/>
    <n v="18.444900000000001"/>
    <n v="-66.070599999999999"/>
  </r>
  <r>
    <x v="6"/>
    <n v="1077"/>
    <n v="3601077"/>
    <s v="SAN JUAN"/>
    <s v="GULF"/>
    <s v="GULF"/>
    <s v="IND"/>
    <s v="N/A"/>
    <s v="ST"/>
    <s v="SJU15"/>
    <s v="CARIBE"/>
    <s v="AVE. ROBERTO H. TODD, SANTURCE"/>
    <n v="79.7"/>
    <m/>
    <m/>
    <d v="2024-11-03T00:00:00"/>
    <m/>
    <m/>
    <n v="18.444800000000001"/>
    <n v="-66.078000000000003"/>
  </r>
  <r>
    <x v="6"/>
    <n v="2159"/>
    <n v="3602159"/>
    <s v="SAN JUAN"/>
    <s v="TOTAL"/>
    <s v="TOTAL"/>
    <m/>
    <m/>
    <s v="ST"/>
    <s v="SJU12"/>
    <s v="SANTA TERESITA"/>
    <s v="CALLE LOIZA, SANTURCE"/>
    <m/>
    <m/>
    <m/>
    <d v="2024-11-03T00:00:00"/>
    <s v="X"/>
    <m/>
    <s v="CERRADA"/>
    <s v="CERRADA"/>
  </r>
  <r>
    <x v="2"/>
    <n v="18"/>
    <n v="6400018"/>
    <s v="SAN LORENZO"/>
    <s v="PUMA"/>
    <s v="PUMA"/>
    <m/>
    <m/>
    <s v="CJ"/>
    <s v="SANL1"/>
    <s v="HHF SERVICE STATION INC"/>
    <s v="CARR 181 / CARR 9931, KM.HM 30.0 BO HATO"/>
    <n v="80.7"/>
    <n v="96.7"/>
    <n v="83.7"/>
    <d v="2024-11-03T00:00:00"/>
    <m/>
    <m/>
    <n v="18.192399999999999"/>
    <n v="-65.966300000000004"/>
  </r>
  <r>
    <x v="2"/>
    <n v="366"/>
    <n v="6400366"/>
    <s v="SAN LORENZO"/>
    <s v="TEXACO"/>
    <s v="TEXACO"/>
    <s v="PUMA"/>
    <d v="2021-11-01T00:00:00"/>
    <s v="CJ"/>
    <s v="SANL2"/>
    <s v="MOTHER &amp; SONS ADMINISTRATION SERVICE INC"/>
    <s v="CARR 132 KM 1.1 BO QUEMADO "/>
    <n v="81.7"/>
    <n v="98.7"/>
    <n v="83.7"/>
    <d v="2024-11-03T00:00:00"/>
    <m/>
    <m/>
    <n v="18.183299999999999"/>
    <n v="-65.966499999999996"/>
  </r>
  <r>
    <x v="2"/>
    <n v="6785"/>
    <n v="3606785"/>
    <s v="SAN LORENZO"/>
    <s v="ECOMAXX"/>
    <s v="ECOMAXX"/>
    <m/>
    <m/>
    <s v="JF"/>
    <s v="SANL1"/>
    <s v="CERRO GORDO S/S"/>
    <s v="PR 916, KM. 1.0"/>
    <n v="79.7"/>
    <n v="93.7"/>
    <n v="84.7"/>
    <d v="2024-11-03T00:00:00"/>
    <m/>
    <m/>
    <n v="18.178999999999998"/>
    <n v="-65.959900000000005"/>
  </r>
  <r>
    <x v="2"/>
    <n v="2160"/>
    <n v="3602160"/>
    <s v="SAN LORENZO"/>
    <s v="TOTAL"/>
    <s v="TOTAL"/>
    <m/>
    <m/>
    <s v="JF"/>
    <s v="SANL1"/>
    <s v="MANGO TREE S/S"/>
    <s v="PR 183, ESQ. 916"/>
    <n v="81.7"/>
    <n v="95.7"/>
    <n v="84.7"/>
    <d v="2024-11-03T00:00:00"/>
    <m/>
    <m/>
    <n v="18.183499999999999"/>
    <n v="-65.9589"/>
  </r>
  <r>
    <x v="2"/>
    <n v="233"/>
    <n v="6400233"/>
    <s v="SAN LORENZO"/>
    <s v="TEXACO"/>
    <s v="TEXACO"/>
    <s v="PUMA"/>
    <d v="2021-07-01T00:00:00"/>
    <s v="CJ"/>
    <s v="SANL2"/>
    <s v="ARMANDO ROSADO MOLINA"/>
    <s v="CARR. # 181 KM 14.3 BO. ESPINO"/>
    <n v="81.7"/>
    <n v="96.7"/>
    <n v="84.7"/>
    <d v="2024-11-03T00:00:00"/>
    <m/>
    <m/>
    <n v="18.108000000000001"/>
    <n v="-65.9923"/>
  </r>
  <r>
    <x v="2"/>
    <n v="287"/>
    <n v="6400287"/>
    <s v="SAN LORENZO"/>
    <s v="PUMA"/>
    <s v="PUMA"/>
    <m/>
    <m/>
    <s v="CJ"/>
    <s v="SANL2"/>
    <s v="QUEMADOS S/S LLC"/>
    <s v="CARR. #181, KM. 2.2, BO. QUEMADOS"/>
    <n v="81.7"/>
    <n v="98.7"/>
    <n v="84.7"/>
    <d v="2024-11-03T00:00:00"/>
    <m/>
    <m/>
    <n v="18.183199999999999"/>
    <n v="-65.974699999999999"/>
  </r>
  <r>
    <x v="2"/>
    <n v="1274"/>
    <n v="3601274"/>
    <s v="SAN LORENZO"/>
    <s v="ECOMAXX"/>
    <s v="ECOMAXX"/>
    <m/>
    <m/>
    <s v="JF"/>
    <s v="SANL2"/>
    <s v="ANGEL HERNANDEZ"/>
    <s v="PR 183, KM. 2,.1 (CALLE J.DE DIEGO)"/>
    <n v="81.7"/>
    <n v="98.7"/>
    <n v="86.7"/>
    <d v="2024-11-03T00:00:00"/>
    <m/>
    <m/>
    <n v="18.190899999999999"/>
    <n v="-65.963700000000003"/>
  </r>
  <r>
    <x v="2"/>
    <n v="3114"/>
    <n v="3603114"/>
    <s v="SAN LORENZO"/>
    <s v="MOBIL"/>
    <s v="MOBIL"/>
    <s v="SHELL"/>
    <d v="2022-11-01T00:00:00"/>
    <s v="JF"/>
    <s v="SANL1"/>
    <s v="CARLOS E. ROLDÁN"/>
    <s v="CALLE JOSE DE DIEGO"/>
    <n v="81.7"/>
    <n v="95.7"/>
    <n v="95.7"/>
    <d v="2024-11-03T00:00:00"/>
    <m/>
    <m/>
    <n v="18.190200000000001"/>
    <n v="-65.962699999999998"/>
  </r>
  <r>
    <x v="2"/>
    <n v="6777"/>
    <n v="3606777"/>
    <s v="SAN LORENZO"/>
    <s v="GULF"/>
    <s v="GULF"/>
    <m/>
    <m/>
    <s v="JF"/>
    <s v="SANL1"/>
    <s v=" PR 183, KM.7.0"/>
    <s v=" PR 183, KM.7.0"/>
    <n v="78.7"/>
    <n v="92.7"/>
    <m/>
    <d v="2024-11-03T00:00:00"/>
    <m/>
    <m/>
    <n v="18.2026"/>
    <n v="-65.985500000000002"/>
  </r>
  <r>
    <x v="2"/>
    <n v="8011"/>
    <n v="3608011"/>
    <s v="SAN LORENZO"/>
    <s v="GULF"/>
    <s v="GULF"/>
    <s v="IND"/>
    <d v="2023-02-01T00:00:00"/>
    <s v="CJ"/>
    <s v="SANL1"/>
    <s v="MONTANEZ SERVICE STATION"/>
    <s v="CALLE JOSE DE DIEGO"/>
    <n v="79.7"/>
    <n v="92.7"/>
    <m/>
    <d v="2024-11-03T00:00:00"/>
    <m/>
    <m/>
    <n v="18.1906"/>
    <n v="-65.962900000000005"/>
  </r>
  <r>
    <x v="2"/>
    <n v="428"/>
    <n v="6400428"/>
    <s v="SAN LORENZO"/>
    <s v="PUMA"/>
    <s v="PUMA"/>
    <m/>
    <m/>
    <s v="CJ"/>
    <s v="SANL1"/>
    <s v="MOTHER &amp; SONS ADMINISTRATION SERVICE INC"/>
    <s v="CARR. 183 KM. 3.9"/>
    <m/>
    <m/>
    <m/>
    <d v="2024-11-03T00:00:00"/>
    <s v="X"/>
    <s v="GROUND-UP REBUILT"/>
    <n v="18.1953"/>
    <n v="-65.969800000000006"/>
  </r>
  <r>
    <x v="1"/>
    <n v="1276"/>
    <n v="3601276"/>
    <s v="SAN SEBASTIAN"/>
    <s v="GULF"/>
    <s v="GULF"/>
    <m/>
    <m/>
    <s v="TT"/>
    <s v="SSE1"/>
    <s v="SPEED WAY"/>
    <s v="PR 125, KM. 18.5"/>
    <n v="79.7"/>
    <n v="95.7"/>
    <n v="79.7"/>
    <d v="2024-11-03T00:00:00"/>
    <m/>
    <m/>
    <n v="18.339345000000002"/>
    <n v="-66.997671999999994"/>
  </r>
  <r>
    <x v="1"/>
    <n v="2163"/>
    <n v="3602163"/>
    <s v="SAN SEBASTIAN"/>
    <s v="TOTAL"/>
    <s v="TOTAL"/>
    <m/>
    <m/>
    <s v="TT"/>
    <s v="SSE1"/>
    <s v="GERARDO PÉREZ"/>
    <s v="PR 111, INT. PR 446, BO. ROBLE"/>
    <n v="80.7"/>
    <n v="95.7"/>
    <n v="82.7"/>
    <d v="2024-11-03T00:00:00"/>
    <m/>
    <m/>
    <n v="18.346276"/>
    <n v="-66.998416000000006"/>
  </r>
  <r>
    <x v="1"/>
    <n v="2161"/>
    <n v="3602161"/>
    <s v="SAN SEBASTIAN"/>
    <s v="TOTAL"/>
    <s v="TOTAL"/>
    <m/>
    <m/>
    <s v="TT"/>
    <s v="SSE1"/>
    <s v="PR 125"/>
    <s v="PR 111R / ESQ PR 119"/>
    <n v="80.7"/>
    <n v="95.7"/>
    <n v="82.7"/>
    <d v="2024-11-03T00:00:00"/>
    <m/>
    <m/>
    <n v="18.332498000000001"/>
    <n v="-66.986637000000002"/>
  </r>
  <r>
    <x v="1"/>
    <n v="5117"/>
    <n v="3605117"/>
    <s v="SAN SEBASTIAN"/>
    <s v="MOBIL"/>
    <s v="MOBIL"/>
    <s v="SHELL"/>
    <d v="2022-09-01T00:00:00"/>
    <s v="TT"/>
    <s v="SSE1"/>
    <s v="YONSUE"/>
    <s v="CARR. 111,  KM. 13.4 "/>
    <n v="79.7"/>
    <n v="95.7"/>
    <n v="83.7"/>
    <d v="2024-11-03T00:00:00"/>
    <m/>
    <m/>
    <n v="18.356849"/>
    <n v="-67.038996999999995"/>
  </r>
  <r>
    <x v="1"/>
    <n v="3115"/>
    <n v="3603115"/>
    <s v="SAN SEBASTIAN"/>
    <s v="MOBIL"/>
    <s v="MOBIL"/>
    <s v="SHELL"/>
    <d v="2022-10-01T00:00:00"/>
    <s v="TT"/>
    <s v="SSE1"/>
    <s v="PETER HERNÁNDEZ"/>
    <s v="PR 125, INT. 119, KM. 21"/>
    <n v="80.7"/>
    <n v="95.7"/>
    <n v="86.7"/>
    <d v="2024-11-03T00:00:00"/>
    <m/>
    <m/>
    <n v="18.332934999999999"/>
    <n v="-66.989356999999998"/>
  </r>
  <r>
    <x v="1"/>
    <n v="36110"/>
    <n v="3610010"/>
    <s v="SAN SEBASTIAN"/>
    <s v="ECOMAXX"/>
    <s v="ECOMAXX"/>
    <m/>
    <m/>
    <s v="TT"/>
    <s v="SSE1"/>
    <s v="ECOMAX SS"/>
    <s v="CARR #125, KM 19.1"/>
    <n v="80.7"/>
    <n v="96.7"/>
    <m/>
    <d v="2024-11-03T00:00:00"/>
    <m/>
    <m/>
    <m/>
    <m/>
  </r>
  <r>
    <x v="1"/>
    <n v="951"/>
    <n v="6400951"/>
    <s v="SAN SEBASTIAN"/>
    <s v="PUMA"/>
    <s v="PUMA"/>
    <m/>
    <m/>
    <s v="JR"/>
    <s v="SSE1"/>
    <s v="PEP GAS COMPANY INC."/>
    <s v="CARR #125, KM 18.7"/>
    <n v="80.7"/>
    <n v="99.7"/>
    <m/>
    <d v="2024-11-03T00:00:00"/>
    <m/>
    <m/>
    <n v="18.337389000000002"/>
    <n v="-66.996324999999999"/>
  </r>
  <r>
    <x v="1"/>
    <n v="1280"/>
    <n v="3601280"/>
    <s v="SAN SEBASTIAN"/>
    <s v="IND"/>
    <s v="CLARK"/>
    <m/>
    <m/>
    <s v="TT"/>
    <s v="SSE1"/>
    <s v="CLARK (ANTES RAHOLISA S/S)"/>
    <s v="PR 125, KM. 19.7"/>
    <n v="79.7"/>
    <m/>
    <m/>
    <d v="2024-11-03T00:00:00"/>
    <m/>
    <m/>
    <n v="18.333271"/>
    <n v="-66.988410999999999"/>
  </r>
  <r>
    <x v="3"/>
    <n v="1284"/>
    <n v="3601284"/>
    <s v="SANTA ISABEL"/>
    <s v="ECOMAXX"/>
    <s v="ECOMAXX"/>
    <m/>
    <m/>
    <s v="RD"/>
    <s v="SANIS1"/>
    <s v="EL ECONOMICO S/S"/>
    <s v="PR 153"/>
    <n v="80.7"/>
    <n v="99.7"/>
    <n v="82.7"/>
    <d v="2024-11-03T00:00:00"/>
    <m/>
    <m/>
    <n v="18.022497999999999"/>
    <n v="-66.370041999999998"/>
  </r>
  <r>
    <x v="3"/>
    <n v="3015"/>
    <n v="3603015"/>
    <s v="SANTA ISABEL"/>
    <s v="MOBIL"/>
    <s v="MOBIL"/>
    <s v="SHELL"/>
    <d v="2022-12-01T00:00:00"/>
    <s v="RD"/>
    <s v="SANIS1"/>
    <s v="FRANCISCO SELLA"/>
    <s v="PR 53, COAMO BY-PASS, SALIDA SUR"/>
    <n v="82.7"/>
    <n v="96.7"/>
    <n v="83.7"/>
    <d v="2024-11-03T00:00:00"/>
    <m/>
    <m/>
    <n v="18.013280000000002"/>
    <n v="-66.383949999999999"/>
  </r>
  <r>
    <x v="3"/>
    <n v="3016"/>
    <n v="3603016"/>
    <s v="SANTA ISABEL"/>
    <s v="MOBIL"/>
    <s v="MOBIL"/>
    <s v="SHELL"/>
    <d v="2022-12-01T00:00:00"/>
    <s v="RD"/>
    <s v="SANIS1"/>
    <s v="NÉSTOR ROLÓN"/>
    <s v="PR 53, COAMO BY-PASS, SALIDA NORTE"/>
    <n v="83.7"/>
    <n v="97.7"/>
    <n v="84.7"/>
    <d v="2024-11-03T00:00:00"/>
    <m/>
    <m/>
    <n v="18.010210000000001"/>
    <n v="-66.383529999999993"/>
  </r>
  <r>
    <x v="5"/>
    <n v="2206"/>
    <n v="3602206"/>
    <s v="TOA ALTA"/>
    <s v="GULF"/>
    <s v="GULF"/>
    <m/>
    <m/>
    <s v="FC"/>
    <s v="TOAA4"/>
    <s v="LUIS RIVERA"/>
    <s v="PR 861, KM. 3.9, BO BUCARABONES"/>
    <n v="75.7"/>
    <n v="92.7"/>
    <n v="77.7"/>
    <d v="2024-11-03T00:00:00"/>
    <m/>
    <m/>
    <n v="18.383425367458401"/>
    <n v="-66.171025037602703"/>
  </r>
  <r>
    <x v="4"/>
    <n v="3599"/>
    <n v="3603599"/>
    <s v="TOA ALTA"/>
    <s v="GULF"/>
    <s v="GULF"/>
    <m/>
    <m/>
    <s v="FC"/>
    <s v="TOAA1"/>
    <s v="GULF S/S"/>
    <s v="PR-165 SALIDA A TOA ALTA"/>
    <n v="77.7"/>
    <n v="93.7"/>
    <n v="79.7"/>
    <d v="2024-11-03T00:00:00"/>
    <m/>
    <m/>
    <m/>
    <m/>
  </r>
  <r>
    <x v="4"/>
    <n v="2209"/>
    <n v="3602209"/>
    <s v="TOA ALTA"/>
    <s v="GULF"/>
    <s v="GULF"/>
    <m/>
    <m/>
    <s v="FC"/>
    <s v="TOAA3"/>
    <s v="RIVERA S/S"/>
    <s v="PR 165, INT. PR 824"/>
    <n v="77.7"/>
    <n v="95.7"/>
    <n v="79.7"/>
    <d v="2024-11-03T00:00:00"/>
    <m/>
    <m/>
    <n v="18.349651987775701"/>
    <n v="-66.269157002741693"/>
  </r>
  <r>
    <x v="5"/>
    <n v="349"/>
    <n v="3600349"/>
    <s v="TOA ALTA"/>
    <s v="TOTAL"/>
    <s v="TOTAL"/>
    <m/>
    <m/>
    <s v="FC"/>
    <s v="TOAA4"/>
    <s v="SUNSHINE PETROLEUM"/>
    <s v="BO SABANA"/>
    <n v="82.7"/>
    <n v="98.7"/>
    <n v="82.7"/>
    <d v="2024-11-03T00:00:00"/>
    <m/>
    <m/>
    <m/>
    <m/>
  </r>
  <r>
    <x v="5"/>
    <n v="348"/>
    <n v="3600348"/>
    <s v="TOA ALTA"/>
    <s v="MOBIL"/>
    <s v="MOBIL"/>
    <s v="SHELL"/>
    <d v="2023-03-01T00:00:00"/>
    <s v="FC"/>
    <s v="TOAA4"/>
    <s v="SUNSHINE PETROLEUM"/>
    <s v="PR 829 KM 2.7 BARRIO PINA "/>
    <n v="79.7"/>
    <n v="94.7"/>
    <n v="83.7"/>
    <d v="2024-11-03T00:00:00"/>
    <m/>
    <m/>
    <m/>
    <m/>
  </r>
  <r>
    <x v="4"/>
    <n v="103"/>
    <n v="6400103"/>
    <s v="TOA ALTA"/>
    <s v="PUMA"/>
    <s v="PUMA"/>
    <m/>
    <m/>
    <s v="SM"/>
    <s v="TOAA1"/>
    <s v="TOA ALTA FUEL CORP."/>
    <s v="CARR. 165 KM. 1.7 DORADO"/>
    <n v="79.7"/>
    <n v="94.7"/>
    <n v="84.7"/>
    <d v="2024-11-03T00:00:00"/>
    <m/>
    <m/>
    <n v="18.394130000000001"/>
    <n v="-66.255252999999996"/>
  </r>
  <r>
    <x v="5"/>
    <n v="472"/>
    <n v="6400472"/>
    <s v="TOA ALTA"/>
    <s v="TEXACO"/>
    <s v="TEXACO"/>
    <s v="PUMA"/>
    <m/>
    <s v="CC"/>
    <s v="TOAA2"/>
    <s v="ROBERTO SEIJO MARERO DBA ROCA SERV STATION"/>
    <s v="CARR. 861, KM. 5.1, TOA ALTA"/>
    <n v="80.7"/>
    <n v="96.7"/>
    <n v="85.7"/>
    <d v="2024-11-03T00:00:00"/>
    <m/>
    <m/>
    <n v="18.372699999999998"/>
    <n v="-66.210300000000004"/>
  </r>
  <r>
    <x v="5"/>
    <n v="1007"/>
    <n v="3610500"/>
    <s v="TOA ALTA"/>
    <s v="TEXACO"/>
    <s v="TEXACO"/>
    <m/>
    <m/>
    <s v="FC"/>
    <s v="TOAA4"/>
    <s v="LA LOMA S/S"/>
    <s v="PR 827 BARRIO PINA"/>
    <n v="80.7"/>
    <n v="96.7"/>
    <n v="85.7"/>
    <d v="2024-11-03T00:00:00"/>
    <m/>
    <m/>
    <m/>
    <m/>
  </r>
  <r>
    <x v="5"/>
    <n v="9999"/>
    <n v="3609999"/>
    <s v="TOA ALTA"/>
    <s v="MOBIL"/>
    <s v="MOBIL"/>
    <s v="SHELL"/>
    <d v="2022-11-01T00:00:00"/>
    <s v="FC"/>
    <s v="TOAA4"/>
    <s v="MOBIL S/S (ANTES SHELL)"/>
    <s v="PR 167, Km. 14.8"/>
    <n v="81.7"/>
    <n v="96.7"/>
    <n v="85.7"/>
    <d v="2024-11-03T00:00:00"/>
    <m/>
    <m/>
    <m/>
    <m/>
  </r>
  <r>
    <x v="4"/>
    <n v="2208"/>
    <n v="3602208"/>
    <s v="TOA ALTA"/>
    <s v="TOTAL"/>
    <s v="TOTAL"/>
    <m/>
    <m/>
    <s v="FC"/>
    <s v="TOAA2"/>
    <s v="CHEO'S (JOSÉ M. PEREZ)"/>
    <s v="PR 165, KM. 4.7, BO QUEBRADAS"/>
    <n v="80.7"/>
    <n v="98.7"/>
    <n v="85.7"/>
    <d v="2024-11-03T00:00:00"/>
    <m/>
    <m/>
    <n v="18.343770722176401"/>
    <n v="-66.275064273353706"/>
  </r>
  <r>
    <x v="4"/>
    <n v="349"/>
    <n v="6400349"/>
    <s v="TOA ALTA"/>
    <s v="PUMA"/>
    <s v="PUMA"/>
    <m/>
    <m/>
    <s v="SM"/>
    <s v="TOAA1"/>
    <s v="ORTÍZ &amp; RAMÍREZ SERVICE STATION"/>
    <s v="CARR. #165, KM. 10.1, BO. CONTORNO"/>
    <n v="79.7"/>
    <n v="95.7"/>
    <n v="86.7"/>
    <d v="2024-11-03T00:00:00"/>
    <m/>
    <m/>
    <n v="18.380800000000001"/>
    <n v="-66.254599999999996"/>
  </r>
  <r>
    <x v="4"/>
    <n v="2027"/>
    <n v="3602027"/>
    <s v="TOA ALTA"/>
    <s v="TOTAL"/>
    <s v="TOTAL"/>
    <m/>
    <m/>
    <s v="FC"/>
    <s v="TOAA1"/>
    <s v="JOSÉ M. PEREZ"/>
    <s v="PR 165, KM. 10.6"/>
    <n v="80.7"/>
    <n v="98.7"/>
    <n v="88.7"/>
    <d v="2024-11-03T00:00:00"/>
    <m/>
    <m/>
    <n v="18.385157744281301"/>
    <n v="-66.253255025905403"/>
  </r>
  <r>
    <x v="5"/>
    <n v="3211"/>
    <n v="3603211"/>
    <s v="TOA ALTA"/>
    <s v="MOBIL"/>
    <s v="MOBIL"/>
    <s v="SHELL"/>
    <d v="2022-10-01T00:00:00"/>
    <s v="FC"/>
    <s v="TOAA4"/>
    <s v="JOSÉ TERRAZA"/>
    <s v="PR 861, INT. PR 827"/>
    <n v="79.7"/>
    <n v="97.7"/>
    <m/>
    <d v="2024-11-03T00:00:00"/>
    <m/>
    <m/>
    <n v="18.3852363022879"/>
    <n v="-66.179395013899594"/>
  </r>
  <r>
    <x v="5"/>
    <n v="2207"/>
    <n v="3602207"/>
    <s v="TOA ALTA"/>
    <s v="TOTAL"/>
    <s v="TOTAL"/>
    <m/>
    <m/>
    <s v="FC"/>
    <s v="TOAA4"/>
    <s v="GLP INC."/>
    <s v="PR 861, KM. 3.9, BO. PIÑAS"/>
    <n v="80.7"/>
    <n v="98.7"/>
    <m/>
    <d v="2024-11-03T00:00:00"/>
    <m/>
    <m/>
    <n v="18.375599999999999"/>
    <n v="-66.203699999999998"/>
  </r>
  <r>
    <x v="4"/>
    <n v="6786"/>
    <n v="3606786"/>
    <s v="TOA ALTA"/>
    <s v="IND"/>
    <s v="IND"/>
    <m/>
    <m/>
    <s v="FC"/>
    <s v="TOAA4"/>
    <s v="RAMÓN L. NIEVES"/>
    <s v="CARR. # 159 KM. 19.6 BO. QUEBRADA ARENA"/>
    <n v="79.7"/>
    <m/>
    <m/>
    <d v="2024-11-03T00:00:00"/>
    <m/>
    <m/>
    <n v="18.345440401716299"/>
    <n v="-66.284042902315406"/>
  </r>
  <r>
    <x v="4"/>
    <n v="1069"/>
    <n v="3601069"/>
    <s v="TOA ALTA"/>
    <s v="IND"/>
    <s v="IND"/>
    <m/>
    <m/>
    <s v="FC"/>
    <s v="TOAA4"/>
    <s v="ORO NEGRO"/>
    <s v="CALLE MUÑOZ RIVERA"/>
    <m/>
    <m/>
    <m/>
    <d v="2024-11-03T00:00:00"/>
    <s v="X"/>
    <m/>
    <n v="0"/>
    <n v="0"/>
  </r>
  <r>
    <x v="4"/>
    <n v="1150"/>
    <n v="3601150"/>
    <s v="TOA BAJA"/>
    <s v="GULF"/>
    <s v="GULF"/>
    <m/>
    <m/>
    <s v="FC"/>
    <s v="TOAA1"/>
    <s v="LA VIRGENCITA S/S"/>
    <s v="PR 2, KM. 22.4, LA VIRGENCITA"/>
    <n v="76.7"/>
    <n v="91.7"/>
    <n v="75.7"/>
    <d v="2024-11-03T00:00:00"/>
    <m/>
    <m/>
    <n v="18.410410604014899"/>
    <n v="-66.255569565749099"/>
  </r>
  <r>
    <x v="4"/>
    <n v="1151"/>
    <n v="3601151"/>
    <s v="TOA BAJA"/>
    <s v="GULF"/>
    <s v="GULF"/>
    <m/>
    <m/>
    <s v="FC"/>
    <s v="TOAB2"/>
    <s v="ALEX ALONSO"/>
    <s v="PR 2, KM. 20.3 (CERCA HOLSUM)"/>
    <n v="76.7"/>
    <n v="91.7"/>
    <n v="75.7"/>
    <d v="2024-11-03T00:00:00"/>
    <m/>
    <m/>
    <n v="18.408913429951902"/>
    <n v="-66.230635743411298"/>
  </r>
  <r>
    <x v="6"/>
    <n v="13"/>
    <n v="6400013"/>
    <s v="TOA BAJA"/>
    <s v="IND"/>
    <s v="IND"/>
    <s v="PUMA"/>
    <m/>
    <s v="TJ"/>
    <s v="TOAB1"/>
    <s v="FUENTES SECOND STATION LLC"/>
    <s v="AVE. COMERIO NORTE ESQ. BO. SABANA SECA, LEVITTOWN (RIO HONDO)"/>
    <n v="75.7"/>
    <n v="89.7"/>
    <n v="76.7"/>
    <d v="2024-11-03T00:00:00"/>
    <m/>
    <m/>
    <n v="18.4389"/>
    <n v="-66.165400000000005"/>
  </r>
  <r>
    <x v="4"/>
    <n v="1307"/>
    <n v="3601307"/>
    <s v="TOA BAJA"/>
    <s v="SHELL"/>
    <s v="SHELL"/>
    <m/>
    <m/>
    <s v="FC"/>
    <s v="TOAB2"/>
    <s v="TORAL"/>
    <s v="PR 2, KM. 20.3 (FRENTE HOLSUM)"/>
    <n v="76.7"/>
    <n v="91.7"/>
    <n v="76.7"/>
    <d v="2024-11-03T00:00:00"/>
    <m/>
    <m/>
    <n v="18.411501350415801"/>
    <n v="-66.236088067881099"/>
  </r>
  <r>
    <x v="4"/>
    <n v="1070"/>
    <n v="3601070"/>
    <s v="TOA BAJA"/>
    <s v="IND"/>
    <s v="AMERICAN PET"/>
    <m/>
    <m/>
    <s v="FC"/>
    <s v="TOAB1"/>
    <s v="AMERICAN PETROLEUM"/>
    <s v="PR 865, CAMPANILLAS"/>
    <n v="78.7"/>
    <n v="93.7"/>
    <n v="77.7"/>
    <d v="2024-11-03T00:00:00"/>
    <m/>
    <m/>
    <n v="18.420173623355598"/>
    <n v="-66.250177767126203"/>
  </r>
  <r>
    <x v="4"/>
    <n v="1149"/>
    <n v="3601149"/>
    <s v="TOA BAJA"/>
    <s v="IND"/>
    <s v="AMERICAN PET"/>
    <m/>
    <m/>
    <s v="FC"/>
    <s v="TOAB1"/>
    <s v="AMERICAN PETROLEUM"/>
    <s v="PR 865, CAMPANILLAS"/>
    <n v="78.7"/>
    <n v="93.7"/>
    <n v="77.7"/>
    <d v="2024-11-03T00:00:00"/>
    <m/>
    <m/>
    <n v="18.415750534939701"/>
    <n v="-66.225872076430704"/>
  </r>
  <r>
    <x v="4"/>
    <n v="6027"/>
    <n v="3606027"/>
    <s v="TOA BAJA"/>
    <s v="GULF"/>
    <s v="GULF"/>
    <m/>
    <m/>
    <s v="FC"/>
    <s v="TOAB2"/>
    <s v="LA MINA"/>
    <s v="PR 2, KM. 18.5 "/>
    <n v="75.7"/>
    <n v="89.7"/>
    <n v="78.7"/>
    <d v="2024-11-03T00:00:00"/>
    <m/>
    <s v="GRASS-ROOTS SERVICE STATION"/>
    <n v="0"/>
    <n v="0"/>
  </r>
  <r>
    <x v="4"/>
    <n v="851"/>
    <n v="3606851"/>
    <s v="TOA BAJA"/>
    <s v="TOTAL"/>
    <s v="TOTAL"/>
    <m/>
    <m/>
    <s v="FC"/>
    <s v="TOAB1"/>
    <s v="LEVITTOWN S/S (MANUEL AQUINO)"/>
    <s v="AVE SABANA SECA/ESQ VILLALOBOS"/>
    <n v="78.7"/>
    <n v="93.7"/>
    <n v="81.7"/>
    <d v="2024-11-03T00:00:00"/>
    <m/>
    <m/>
    <n v="18.437999999999999"/>
    <n v="-66.186300000000003"/>
  </r>
  <r>
    <x v="6"/>
    <n v="2118"/>
    <n v="3602118"/>
    <s v="TOA BAJA"/>
    <s v="TOTAL"/>
    <s v="TOTAL"/>
    <m/>
    <m/>
    <s v="FC"/>
    <s v="TOAB1"/>
    <s v="JOSÉ OLIVO"/>
    <s v="PR 165, KM. 3.5 /W/RIVER CHANNELS"/>
    <n v="82.7"/>
    <n v="97.7"/>
    <n v="83.7"/>
    <d v="2024-11-03T00:00:00"/>
    <m/>
    <m/>
    <n v="18.450399999999998"/>
    <n v="-66.1648"/>
  </r>
  <r>
    <x v="4"/>
    <n v="2211"/>
    <n v="3602211"/>
    <s v="TOA BAJA"/>
    <s v="TEXACO"/>
    <s v="TEXACO"/>
    <s v="SHELL"/>
    <d v="2024-04-01T00:00:00"/>
    <s v="FC"/>
    <s v="TOAB3"/>
    <s v="SUPER GAS STATION"/>
    <s v="PR 2, KM. 18.6 "/>
    <n v="77.7"/>
    <n v="92.7"/>
    <n v="87.7"/>
    <d v="2024-11-03T00:00:00"/>
    <m/>
    <s v="SHELL&gt;TEXACO (4.2024)"/>
    <n v="18.4044996441061"/>
    <n v="-66.222445037369994"/>
  </r>
  <r>
    <x v="4"/>
    <n v="825"/>
    <n v="3606825"/>
    <s v="TOA BAJA"/>
    <s v="GULF"/>
    <s v="GULF"/>
    <m/>
    <m/>
    <s v="FC"/>
    <s v="TOAB1"/>
    <s v="SUPERMERCADO AMIGO"/>
    <s v="AVE. LOS DOMINICOS / AV SABANA SECA"/>
    <n v="79.7"/>
    <n v="95.7"/>
    <n v="87.7"/>
    <d v="2024-11-03T00:00:00"/>
    <m/>
    <m/>
    <n v="18.437100000000001"/>
    <n v="-66.1785"/>
  </r>
  <r>
    <x v="4"/>
    <n v="2210"/>
    <n v="3602210"/>
    <s v="TOA BAJA"/>
    <s v="TOTAL"/>
    <s v="TOTAL"/>
    <m/>
    <m/>
    <s v="FC"/>
    <s v="TOAB3"/>
    <s v="CANDELARIA"/>
    <s v="PR 863, KM. 0.2, BARRIO PÁJAROS "/>
    <n v="77.7"/>
    <n v="94.7"/>
    <s v=" "/>
    <d v="2024-11-03T00:00:00"/>
    <m/>
    <m/>
    <n v="18.4023"/>
    <n v="-66.213899999999995"/>
  </r>
  <r>
    <x v="4"/>
    <n v="949"/>
    <n v="6400949"/>
    <s v="TOA BAJA"/>
    <s v="PUMA"/>
    <s v="PUMA"/>
    <m/>
    <m/>
    <s v="CC"/>
    <s v="TOAB2"/>
    <s v="WILBERT ORTIZ"/>
    <s v="CARR #2 KM 18.3, BARRIO CANDELARIA"/>
    <n v="80.7"/>
    <n v="96.7"/>
    <s v=" "/>
    <d v="2024-11-03T00:00:00"/>
    <m/>
    <m/>
    <n v="18.404055151015701"/>
    <n v="-66.219241375096701"/>
  </r>
  <r>
    <x v="4"/>
    <n v="306"/>
    <n v="6400306"/>
    <s v="TOA BAJA"/>
    <s v="PUMA"/>
    <s v="PUMA"/>
    <m/>
    <m/>
    <s v="CC"/>
    <s v="TOAB4"/>
    <s v="GUERRA 5, INC."/>
    <s v="CARR. 866 INT. 867 BO SABANA SECA"/>
    <n v="83.7"/>
    <n v="99.7"/>
    <s v=" "/>
    <d v="2024-11-03T00:00:00"/>
    <m/>
    <m/>
    <n v="18.427239401266601"/>
    <n v="-66.187563132403895"/>
  </r>
  <r>
    <x v="6"/>
    <n v="3023"/>
    <n v="3603023"/>
    <s v="TOA BAJA"/>
    <s v="MOBIL"/>
    <s v="MOBIL"/>
    <s v="SHELL"/>
    <d v="2023-03-01T00:00:00"/>
    <s v="FC"/>
    <s v="TOAB1"/>
    <s v="DAVID PAGÁN"/>
    <s v="BOULEVARD LEVITTOWN"/>
    <n v="77.7"/>
    <n v="91.7"/>
    <m/>
    <d v="2024-11-03T00:00:00"/>
    <m/>
    <m/>
    <n v="18.437200000000001"/>
    <n v="-66.166700000000006"/>
  </r>
  <r>
    <x v="6"/>
    <n v="299"/>
    <n v="6400299"/>
    <s v="TOA BAJA"/>
    <s v="TEXACO"/>
    <s v="TEXACO"/>
    <s v="PUMA"/>
    <m/>
    <s v="TJ"/>
    <s v="TOAB1"/>
    <s v="LEVITTOWN SERVICE STATION INC"/>
    <s v="AVE. COMERIO ESQ. AVE. SABANA SECA, LEVITTOWN"/>
    <n v="82.7"/>
    <n v="98.7"/>
    <m/>
    <d v="2024-11-03T00:00:00"/>
    <m/>
    <m/>
    <n v="18.4376"/>
    <n v="-66.166200000000003"/>
  </r>
  <r>
    <x v="4"/>
    <n v="293"/>
    <n v="6400293"/>
    <s v="TOA BAJA"/>
    <s v="IND"/>
    <s v="ULTRA TOP FUELS"/>
    <m/>
    <m/>
    <s v="OON"/>
    <s v="TOAB2"/>
    <s v="CLOSED"/>
    <s v="CARR. # 2 KM. 19.5 BO. CANDELARIA"/>
    <m/>
    <s v=" "/>
    <m/>
    <d v="2024-11-03T00:00:00"/>
    <s v="X"/>
    <m/>
    <n v="18.407599999999999"/>
    <n v="-66.2286"/>
  </r>
  <r>
    <x v="8"/>
    <n v="10024"/>
    <n v="3610005"/>
    <s v="TRUJILLO ALTO"/>
    <s v="ECOMAXX"/>
    <s v="ECOMAXX"/>
    <m/>
    <m/>
    <s v="ST"/>
    <s v="TRUA4"/>
    <s v="ECOMAXX CARRAIZO"/>
    <s v="CARR. 175 CARRAIZO"/>
    <n v="77.7"/>
    <m/>
    <n v="76.8"/>
    <d v="2024-11-03T00:00:00"/>
    <m/>
    <m/>
    <m/>
    <m/>
  </r>
  <r>
    <x v="8"/>
    <n v="906"/>
    <n v="6400906"/>
    <s v="TRUJILLO ALTO"/>
    <s v="TEXACO"/>
    <s v="TEXACO"/>
    <s v="PUMA"/>
    <m/>
    <s v="JV"/>
    <s v="TRUA3"/>
    <s v="VP PETROLEUM INC"/>
    <s v="CARR. # 8860 KM. 0.6, BO. LAS CUEVAS"/>
    <n v="77.7"/>
    <n v="92.7"/>
    <n v="77.7"/>
    <d v="2024-11-03T00:00:00"/>
    <m/>
    <m/>
    <n v="18.364699999999999"/>
    <n v="-65.995699999999999"/>
  </r>
  <r>
    <x v="8"/>
    <n v="1152"/>
    <n v="3601152"/>
    <s v="TRUJILLO ALTO"/>
    <s v="GULF"/>
    <s v="GULF"/>
    <m/>
    <m/>
    <s v="ST"/>
    <s v="TRUA1"/>
    <s v="PR 8860"/>
    <s v="CARR 860 / OPP/ CALLE ARGENTINA"/>
    <n v="77.7"/>
    <n v="92.7"/>
    <n v="77.7"/>
    <d v="2024-11-03T00:00:00"/>
    <m/>
    <m/>
    <n v="18.380199999999999"/>
    <n v="-65.977999999999994"/>
  </r>
  <r>
    <x v="8"/>
    <n v="826"/>
    <n v="3606826"/>
    <s v="TRUJILLO ALTO"/>
    <s v="GULF"/>
    <s v="GULF"/>
    <m/>
    <m/>
    <s v="ST"/>
    <s v="TRUA4"/>
    <s v="CARR. 848 BO. ST JUST"/>
    <s v="CARR. 848 BO. ST JUST"/>
    <n v="78.7"/>
    <n v="94.7"/>
    <n v="80.7"/>
    <d v="2024-11-03T00:00:00"/>
    <m/>
    <m/>
    <n v="18.377600000000001"/>
    <n v="-66.006699999999995"/>
  </r>
  <r>
    <x v="8"/>
    <n v="244"/>
    <n v="6400244"/>
    <s v="TRUJILLO ALTO"/>
    <s v="TEXACO"/>
    <s v="TEXACO"/>
    <s v="ECOMAXX"/>
    <d v="2022-12-01T00:00:00"/>
    <s v="ST"/>
    <s v="TRUA4"/>
    <s v="CARR. 876"/>
    <s v="CARR. 876"/>
    <n v="79.7"/>
    <n v="95.7"/>
    <n v="80.7"/>
    <d v="2024-11-03T00:00:00"/>
    <m/>
    <m/>
    <n v="18.377058300000002"/>
    <n v="-66.021097222222195"/>
  </r>
  <r>
    <x v="8"/>
    <n v="2171"/>
    <n v="3602171"/>
    <s v="TRUJILLO ALTO"/>
    <s v="TOTAL"/>
    <s v="TOTAL"/>
    <m/>
    <m/>
    <s v="ST"/>
    <s v="TRUA1"/>
    <s v="JORGE BRULL"/>
    <s v="PR 846, KM. 1.1 (CIUDAD UNIVER.)"/>
    <n v="77.7"/>
    <n v="94.7"/>
    <n v="81.7"/>
    <d v="2024-11-03T00:00:00"/>
    <m/>
    <m/>
    <n v="18.3704"/>
    <n v="-66.025400000000005"/>
  </r>
  <r>
    <x v="8"/>
    <n v="828"/>
    <n v="3606828"/>
    <s v="TRUJILLO ALTO"/>
    <s v="ECOMAXX"/>
    <s v="ECOMAXX"/>
    <m/>
    <m/>
    <s v="ST"/>
    <s v="TRUA4"/>
    <s v="CARR. 848 BO. ST JUST"/>
    <s v="CARR. 848 BO. ST JUST"/>
    <n v="80.7"/>
    <n v="96.7"/>
    <n v="83.7"/>
    <d v="2024-11-03T00:00:00"/>
    <m/>
    <m/>
    <n v="18.379000000000001"/>
    <n v="-65.999300000000005"/>
  </r>
  <r>
    <x v="8"/>
    <n v="908"/>
    <n v="6400908"/>
    <s v="TRUJILLO ALTO"/>
    <s v="TEXACO"/>
    <s v="TEXACO"/>
    <s v="PUMA"/>
    <m/>
    <s v="JV"/>
    <s v="TRUA4"/>
    <s v="HAA FUEL CORP."/>
    <s v="CARR. #848, KM. 2.9 BO. SAINT JUST "/>
    <n v="80.7"/>
    <n v="98.7"/>
    <n v="83.7"/>
    <d v="2024-11-03T00:00:00"/>
    <m/>
    <m/>
    <n v="18.3813"/>
    <n v="-65.994500000000002"/>
  </r>
  <r>
    <x v="8"/>
    <n v="374"/>
    <n v="6400374"/>
    <s v="TRUJILLO ALTO"/>
    <s v="PUMA"/>
    <s v="PUMA"/>
    <m/>
    <m/>
    <s v="JV"/>
    <s v="TRUA2"/>
    <s v="GURABO FUEL CORP"/>
    <s v="CARR. #181  KM. 9.6  BO. DOS BOCAS"/>
    <n v="84.7"/>
    <n v="99.7"/>
    <n v="90.7"/>
    <d v="2024-11-03T00:00:00"/>
    <m/>
    <m/>
    <n v="18.338799999999999"/>
    <n v="-65.990799999999993"/>
  </r>
  <r>
    <x v="8"/>
    <n v="2120"/>
    <n v="3602120"/>
    <s v="TRUJILLO ALTO"/>
    <s v="GULF"/>
    <s v="GULF"/>
    <m/>
    <m/>
    <s v="ST"/>
    <s v="TRUA3"/>
    <s v="PR 8860/ESQ. PR 887"/>
    <s v="PR 8860/CALLE A, PROX. PR 887"/>
    <n v="77.7"/>
    <n v="92.7"/>
    <m/>
    <d v="2024-11-03T00:00:00"/>
    <m/>
    <m/>
    <n v="18.381900000000002"/>
    <n v="-65.978300000000004"/>
  </r>
  <r>
    <x v="8"/>
    <n v="239"/>
    <n v="6400239"/>
    <s v="TRUJILLO ALTO"/>
    <s v="PUMA"/>
    <s v="PUMA"/>
    <m/>
    <m/>
    <s v="TJ"/>
    <s v="TRUA1"/>
    <s v="LAS CUMBRES FUEL, CORP"/>
    <s v="INT CARR. 845-846 KM. 1.9"/>
    <n v="79.7"/>
    <n v="95.7"/>
    <m/>
    <d v="2024-11-03T00:00:00"/>
    <m/>
    <m/>
    <n v="18.363299999999999"/>
    <n v="-66.022800000000004"/>
  </r>
  <r>
    <x v="8"/>
    <n v="2005"/>
    <n v="3602005"/>
    <s v="TRUJILLO ALTO"/>
    <s v="TOTAL"/>
    <s v="TOTAL"/>
    <m/>
    <m/>
    <s v="ST"/>
    <s v="TRUA3"/>
    <s v="TOTAL EXPRESO T. ALTO - MANUEL SANTIAGO"/>
    <s v="PR 181, ESQ. 876"/>
    <n v="79.7"/>
    <n v="95.7"/>
    <m/>
    <d v="2024-11-03T00:00:00"/>
    <m/>
    <m/>
    <n v="18.364000000000001"/>
    <n v="-66.007499999999993"/>
  </r>
  <r>
    <x v="8"/>
    <n v="3064"/>
    <n v="3603064"/>
    <s v="TRUJILLO ALTO"/>
    <s v="SHELL"/>
    <s v="SHELL"/>
    <s v="SHELL"/>
    <m/>
    <s v="ST"/>
    <s v="TRUA1"/>
    <s v="NELSON CAPOTE /TORAL"/>
    <s v="PR 181"/>
    <n v="79.7"/>
    <n v="95.7"/>
    <m/>
    <d v="2024-11-03T00:00:00"/>
    <m/>
    <m/>
    <n v="18.369700000000002"/>
    <n v="-66.014799999999994"/>
  </r>
  <r>
    <x v="8"/>
    <n v="10023"/>
    <n v="3610002"/>
    <s v="TRUJILLO ALTO"/>
    <s v="ECOMAXX"/>
    <s v="ECOMAXX"/>
    <m/>
    <m/>
    <s v="ST"/>
    <s v="TRUA4"/>
    <s v="MMMYA"/>
    <s v="MUNOZ RIVERA, BO PUEBLO TRUJILLO ALTO"/>
    <n v="79.7"/>
    <n v="95.7"/>
    <m/>
    <d v="2024-11-03T00:00:00"/>
    <m/>
    <m/>
    <n v="18.355186100000001"/>
    <n v="-66.0065666666666"/>
  </r>
  <r>
    <x v="8"/>
    <n v="2119"/>
    <n v="3602119"/>
    <s v="TRUJILLO ALTO"/>
    <s v="TOTAL"/>
    <s v="TOTAL"/>
    <m/>
    <m/>
    <s v="ST"/>
    <s v="TRUA3"/>
    <s v="TOTAL METRÓPOLIS"/>
    <s v="KM.HM 0.2 CARR 860/CALLE LOS PARCELEROS, URB METROPOLIS BO MARTIN GONZALEZ,"/>
    <n v="80.7"/>
    <n v="96.7"/>
    <m/>
    <d v="2024-11-03T00:00:00"/>
    <m/>
    <m/>
    <n v="18.370699999999999"/>
    <n v="-65.981999999999999"/>
  </r>
  <r>
    <x v="8"/>
    <n v="145"/>
    <n v="6400145"/>
    <s v="TRUJILLO ALTO"/>
    <s v="TEXACO"/>
    <s v="TEXACO"/>
    <s v="PUMA"/>
    <d v="2021-02-01T00:00:00"/>
    <s v="JV"/>
    <s v="TRUA1"/>
    <s v="MARACAIBO PETROLEUM CORP"/>
    <s v="CARR. 846, KM. 0.5, BO. LAS CUEVAS"/>
    <n v="81.7"/>
    <n v="97.7"/>
    <m/>
    <d v="2024-11-03T00:00:00"/>
    <m/>
    <m/>
    <n v="18.2224"/>
    <n v="-66.013099999999994"/>
  </r>
  <r>
    <x v="8"/>
    <n v="2106"/>
    <n v="3602106"/>
    <s v="TRUJILLO ALTO"/>
    <s v="TOTAL"/>
    <s v="TOTAL"/>
    <m/>
    <m/>
    <s v="ST"/>
    <s v="TRUA3"/>
    <s v="LAGO ALTO S/S"/>
    <s v="PR 181/ESQ PR 876, URB LAGO ALTO"/>
    <n v="84.7"/>
    <n v="100.7"/>
    <m/>
    <d v="2024-11-03T00:00:00"/>
    <m/>
    <m/>
    <n v="18.364999999999998"/>
    <n v="-66.007099999999994"/>
  </r>
  <r>
    <x v="8"/>
    <n v="823"/>
    <n v="3606823"/>
    <s v="TRUJILLO ALTO"/>
    <s v="SHELL"/>
    <s v="SHELL"/>
    <s v="SHELL"/>
    <s v="CONTRACT EXPIRED"/>
    <s v="ST"/>
    <s v="TRUA2"/>
    <s v="ABANICO SERV. STATION"/>
    <s v="CARR 852 KM 1.2 BO. DOS BOCAS TRUJILLO ALTO,"/>
    <m/>
    <m/>
    <m/>
    <d v="2024-11-03T00:00:00"/>
    <s v="X"/>
    <s v="RESUMED WORKS / RETAINS SHELL BRAND"/>
    <n v="18.3369"/>
    <n v="-65.978899999999996"/>
  </r>
  <r>
    <x v="8"/>
    <n v="827"/>
    <n v="3606827"/>
    <s v="TRUJILLO ALTO"/>
    <s v="TOTAL"/>
    <s v="TOTAL"/>
    <m/>
    <m/>
    <s v="ST"/>
    <s v="TRUA4"/>
    <s v="CARR. 848 BO. ST JUST"/>
    <s v="CARR 848 KM 0.8 / OPP/ URANO BO ST JUST"/>
    <m/>
    <m/>
    <m/>
    <d v="2024-11-03T00:00:00"/>
    <s v="X"/>
    <s v="ABIERTA PERO NO HAY PIZARRA CON PRECIOS VISIBLES"/>
    <n v="18.373799999999999"/>
    <n v="-66.008099999999999"/>
  </r>
  <r>
    <x v="8"/>
    <n v="3065"/>
    <n v="3603065"/>
    <s v="TRUJILLO ALTO"/>
    <s v="SHELL"/>
    <s v="SHELL"/>
    <m/>
    <m/>
    <s v="ST"/>
    <s v="TRUA1"/>
    <s v="MIGUEL RIVERA"/>
    <s v="PR 845 INT CAMINO EL CAPA"/>
    <m/>
    <m/>
    <m/>
    <d v="2024-11-03T00:00:00"/>
    <s v="X"/>
    <s v="PERMANENT CLOSING"/>
    <s v=""/>
    <m/>
  </r>
  <r>
    <x v="0"/>
    <n v="3212"/>
    <n v="3603212"/>
    <s v="UTUADO"/>
    <s v="MOBIL"/>
    <s v="MOBIL"/>
    <s v="SHELL"/>
    <d v="2022-11-01T00:00:00"/>
    <s v="IR"/>
    <s v="UTU1"/>
    <s v="REYNALDO MORALES"/>
    <s v="PR 123 INT PR 111, BO. SALTO ABAJO"/>
    <n v="79.7"/>
    <n v="96.7"/>
    <n v="81.7"/>
    <d v="2024-11-03T00:00:00"/>
    <m/>
    <m/>
    <n v="18.268626999999999"/>
    <n v="-66.711453000000006"/>
  </r>
  <r>
    <x v="0"/>
    <n v="559"/>
    <n v="6400559"/>
    <s v="UTUADO"/>
    <s v="PUMA"/>
    <s v="PUMA"/>
    <m/>
    <m/>
    <s v="EL"/>
    <s v="UTU1"/>
    <s v="JESUS GONZALEZ GONZALEZ"/>
    <s v="CARR. # 111 KM.3.9,BO. VIVÍ ABAJO, UTUADO"/>
    <n v="82.7"/>
    <n v="98.7"/>
    <n v="82.7"/>
    <d v="2024-11-03T00:00:00"/>
    <m/>
    <m/>
    <n v="18.252177"/>
    <n v="-66.678447000000006"/>
  </r>
  <r>
    <x v="0"/>
    <n v="524"/>
    <n v="6400524"/>
    <s v="UTUADO"/>
    <s v="PUMA"/>
    <s v="PUMA"/>
    <m/>
    <m/>
    <s v="EL"/>
    <s v="UTU1"/>
    <s v="HECTOR JOSE RIVERA GONZALEZ"/>
    <s v="CARR. # 10 KM 60.6 , BO SALLTO ABAJO"/>
    <n v="82.7"/>
    <n v="97.7"/>
    <m/>
    <d v="2024-11-03T00:00:00"/>
    <m/>
    <m/>
    <n v="18.282166"/>
    <n v="-66.708916000000002"/>
  </r>
  <r>
    <x v="0"/>
    <n v="793"/>
    <n v="6400793"/>
    <s v="UTUADO"/>
    <s v="TEXACO"/>
    <s v="TEXACO"/>
    <s v="PUMA"/>
    <d v="2020-03-01T00:00:00"/>
    <s v="EL"/>
    <s v="UTU1"/>
    <s v="VP PETROLEUM UTUADO / ANTES PUMA"/>
    <s v="CARR. #123, KM. 55.4, SECTOR SALTO ABAJO, UTUADO"/>
    <m/>
    <m/>
    <m/>
    <d v="2024-11-03T00:00:00"/>
    <s v="X"/>
    <m/>
    <n v="18.267600000000002"/>
    <n v="-66.7102"/>
  </r>
  <r>
    <x v="0"/>
    <n v="2212"/>
    <n v="3602212"/>
    <s v="UTUADO"/>
    <s v="TOTAL"/>
    <s v="TOTAL"/>
    <m/>
    <m/>
    <s v="IR"/>
    <s v="UTU1"/>
    <s v="BOQUERÓN S/S"/>
    <s v="PR 140, KM. 21.6, BO. CAONILLAS"/>
    <m/>
    <m/>
    <m/>
    <d v="2024-11-03T00:00:00"/>
    <s v="X"/>
    <m/>
    <n v="18.242799999999999"/>
    <n v="-66.664100000000005"/>
  </r>
  <r>
    <x v="0"/>
    <n v="2213"/>
    <n v="3602213"/>
    <s v="UTUADO"/>
    <s v="TOTAL"/>
    <s v="TOTAL"/>
    <m/>
    <m/>
    <s v="IR"/>
    <s v="UTU1"/>
    <s v="JUAN ONGAY"/>
    <s v="PR 111, KM. 0.7"/>
    <m/>
    <m/>
    <m/>
    <d v="2024-11-03T00:00:00"/>
    <s v="X"/>
    <m/>
    <n v="18.269200000000001"/>
    <n v="-66.704300000000003"/>
  </r>
  <r>
    <x v="0"/>
    <n v="546"/>
    <n v="6400546"/>
    <s v="UTUADO"/>
    <s v="PUMA"/>
    <s v="PUMA"/>
    <m/>
    <m/>
    <s v="EL"/>
    <s v="UTU2"/>
    <s v="JOSE R. GONZALEZ MERCADO"/>
    <s v="CARR. # 111 KM. 15.8, BO. ANGELES , UTUADO"/>
    <m/>
    <m/>
    <m/>
    <d v="2024-11-03T00:00:00"/>
    <s v="X"/>
    <m/>
    <n v="18.292278"/>
    <n v="-66.802139999999994"/>
  </r>
  <r>
    <x v="0"/>
    <n v="6533"/>
    <n v="3606533"/>
    <s v="UTUADO"/>
    <s v="IND"/>
    <s v="IND"/>
    <m/>
    <m/>
    <s v="IR"/>
    <s v="UTU1"/>
    <s v="SAN MARTÍN GAS STATION"/>
    <s v="CARR. # 123,  KM. 56.0 "/>
    <m/>
    <m/>
    <m/>
    <d v="2024-11-03T00:00:00"/>
    <s v="X"/>
    <m/>
    <m/>
    <m/>
  </r>
  <r>
    <x v="4"/>
    <n v="326"/>
    <n v="3400326"/>
    <s v="VEGA ALTA"/>
    <s v="IND"/>
    <s v="PHILLIPS 66"/>
    <s v="PUMA"/>
    <m/>
    <s v="CC"/>
    <s v="VEGA1"/>
    <s v="MOHAMMED SABER ODEH / ANTES PUMA"/>
    <s v="CARR. # 2KM. 28.8 "/>
    <n v="78.7"/>
    <n v="93.7"/>
    <n v="77.7"/>
    <d v="2024-11-03T00:00:00"/>
    <m/>
    <m/>
    <n v="18.414239501649501"/>
    <n v="-66.311575186168"/>
  </r>
  <r>
    <x v="4"/>
    <n v="1286"/>
    <n v="3601286"/>
    <s v="VEGA ALTA"/>
    <s v="IND"/>
    <s v="AMERICAN PET"/>
    <m/>
    <m/>
    <s v="FC"/>
    <s v="VEGA2"/>
    <s v="AMERICAN PETROLEUM"/>
    <s v="CERRO GORDO"/>
    <n v="78.7"/>
    <n v="93.7"/>
    <n v="77.7"/>
    <d v="2024-11-03T00:00:00"/>
    <m/>
    <m/>
    <n v="18.434776421492799"/>
    <n v="-66.334981804956399"/>
  </r>
  <r>
    <x v="4"/>
    <n v="1052"/>
    <n v="3601052"/>
    <s v="VEGA ALTA"/>
    <s v="GULF"/>
    <s v="GULF"/>
    <m/>
    <m/>
    <s v="FC"/>
    <s v="VEGA1"/>
    <s v="GULF SS"/>
    <s v="CARR 2 KM 28.3 / E/ CARR 69"/>
    <n v="78.7"/>
    <n v="93.7"/>
    <n v="78.7"/>
    <d v="2024-11-03T00:00:00"/>
    <m/>
    <m/>
    <n v="18.4124395903684"/>
    <n v="-66.306660919471696"/>
  </r>
  <r>
    <x v="4"/>
    <n v="259"/>
    <n v="6400259"/>
    <s v="VEGA ALTA"/>
    <s v="TEXACO"/>
    <s v="TEXACO"/>
    <s v="PUMA"/>
    <m/>
    <s v="CC"/>
    <s v="VEGA1"/>
    <s v="SAMI DAMIS SULEIMAN"/>
    <s v="CARR #2, KM 29.4"/>
    <n v="81.7"/>
    <n v="98.7"/>
    <n v="84.7"/>
    <d v="2024-11-03T00:00:00"/>
    <m/>
    <m/>
    <n v="18.413262801001501"/>
    <n v="-66.317309968359595"/>
  </r>
  <r>
    <x v="4"/>
    <n v="1051"/>
    <n v="3601051"/>
    <s v="VEGA ALTA"/>
    <s v="GULF"/>
    <s v="GULF"/>
    <m/>
    <m/>
    <s v="FC"/>
    <s v="VEGA1"/>
    <s v="BEST PETROLEUM"/>
    <s v="PR 2, KM. 28.4, INT. PR 694"/>
    <n v="78.7"/>
    <n v="93.7"/>
    <m/>
    <d v="2024-11-03T00:00:00"/>
    <m/>
    <m/>
    <n v="18.413399999999999"/>
    <n v="-66.307500000000005"/>
  </r>
  <r>
    <x v="4"/>
    <n v="2028"/>
    <n v="3602028"/>
    <s v="VEGA ALTA"/>
    <s v="TOTAL"/>
    <s v="TOTAL"/>
    <m/>
    <m/>
    <s v="FC"/>
    <s v="VEGA1"/>
    <s v="R. FONSECA"/>
    <s v="PR 2, KM. 30.6"/>
    <n v="82.7"/>
    <n v="99.7"/>
    <m/>
    <d v="2024-11-03T00:00:00"/>
    <m/>
    <m/>
    <n v="18.4139693982975"/>
    <n v="-66.328352625730503"/>
  </r>
  <r>
    <x v="4"/>
    <n v="996"/>
    <n v="6400996"/>
    <s v="VEGA ALTA"/>
    <s v="PUMA"/>
    <s v="PUMA"/>
    <m/>
    <m/>
    <s v="CC"/>
    <s v="DOR2"/>
    <s v="AKI PETROLEUM LLC"/>
    <s v="CARR #693, KM 18.2 BO. SABANA"/>
    <n v="82.7"/>
    <n v="100.7"/>
    <m/>
    <d v="2024-11-03T00:00:00"/>
    <m/>
    <m/>
    <n v="18.467910846155"/>
    <n v="-66.330793003708607"/>
  </r>
  <r>
    <x v="4"/>
    <n v="830"/>
    <n v="3606830"/>
    <s v="VEGA ALTA"/>
    <s v="SHELL"/>
    <s v="SHELL"/>
    <s v="TORAL"/>
    <m/>
    <s v="FC"/>
    <s v="VEGA1"/>
    <s v="TORAL"/>
    <s v="PR-2 KM 29.1 AL CERCA PUMA 326"/>
    <s v=" "/>
    <s v=" "/>
    <m/>
    <d v="2024-11-03T00:00:00"/>
    <s v="X"/>
    <m/>
    <n v="18.414100000000001"/>
    <n v="-66.314099999999996"/>
  </r>
  <r>
    <x v="4"/>
    <n v="440"/>
    <n v="6400440"/>
    <s v="VEGA BAJA"/>
    <s v="IND"/>
    <s v="VP RACING FUELS"/>
    <s v="PUMA"/>
    <m/>
    <s v="CC"/>
    <s v="VEGB1"/>
    <s v="ROBERTO SEIJO MARRERO DBA ROCA SERV STATION"/>
    <s v="CARR. #2, KM. 38.8"/>
    <n v="77.7"/>
    <n v="93.7"/>
    <n v="78.7"/>
    <d v="2024-11-03T00:00:00"/>
    <m/>
    <m/>
    <n v="18.4466173222274"/>
    <n v="-66.3943344101382"/>
  </r>
  <r>
    <x v="4"/>
    <n v="1073"/>
    <n v="3601073"/>
    <s v="VEGA BAJA"/>
    <s v="IND"/>
    <s v="AMERICAN PET"/>
    <m/>
    <m/>
    <s v="VS"/>
    <s v="VEGB1"/>
    <s v="AMERICAN PETROLEUM"/>
    <s v="CALLE MARTINEZ/BETANCES"/>
    <n v="78.7"/>
    <n v="93.7"/>
    <n v="78.7"/>
    <d v="2024-11-03T00:00:00"/>
    <m/>
    <m/>
    <n v="18.445599999999999"/>
    <s v="-66.3923 "/>
  </r>
  <r>
    <x v="4"/>
    <n v="1074"/>
    <n v="3601074"/>
    <s v="VEGA BAJA"/>
    <s v="GULF"/>
    <s v="GULF"/>
    <m/>
    <m/>
    <s v="VS"/>
    <s v="VEGB1"/>
    <s v="EL CRIOLLO S/S"/>
    <s v="PR 2, KM. 40.0"/>
    <n v="78.7"/>
    <n v="93.7"/>
    <n v="78.7"/>
    <d v="2024-11-03T00:00:00"/>
    <m/>
    <m/>
    <n v="18.446071924347699"/>
    <n v="-66.403681766037593"/>
  </r>
  <r>
    <x v="4"/>
    <n v="6852"/>
    <n v="3606852"/>
    <s v="VEGA BAJA"/>
    <s v="GULF"/>
    <s v="GULF"/>
    <m/>
    <m/>
    <s v="VS"/>
    <s v="VEGB1"/>
    <s v="ANTES INDEP (ORLANDO VIZCARRONDO)"/>
    <s v="PR 2, KM. 38.5"/>
    <n v="79.7"/>
    <n v="94.7"/>
    <n v="79.7"/>
    <d v="2024-11-03T00:00:00"/>
    <m/>
    <m/>
    <n v="18.441336445785499"/>
    <n v="-66.355502260219794"/>
  </r>
  <r>
    <x v="4"/>
    <n v="1076"/>
    <n v="3601076"/>
    <s v="VEGA BAJA"/>
    <s v="GULF"/>
    <s v="GULF"/>
    <m/>
    <m/>
    <s v="VS"/>
    <s v="VEGB1"/>
    <s v="LA ESQUIÑITA"/>
    <s v="PR 2, KM. 41.5"/>
    <n v="78.7"/>
    <n v="95.7"/>
    <n v="79.7"/>
    <d v="2024-11-03T00:00:00"/>
    <m/>
    <m/>
    <n v="18.4434"/>
    <n v="-66.417100000000005"/>
  </r>
  <r>
    <x v="4"/>
    <n v="280"/>
    <n v="6400280"/>
    <s v="VEGA BAJA"/>
    <s v="TEXACO"/>
    <s v="TEXACO"/>
    <s v="PUMA"/>
    <m/>
    <s v="CC"/>
    <s v="VEGB1"/>
    <s v="RE-OPENED"/>
    <s v="CARR # 2, KM. 40.3, BO. ALGARROBOS, VEGA BAJA"/>
    <n v="79.7"/>
    <n v="95.7"/>
    <n v="81.7"/>
    <d v="2024-11-03T00:00:00"/>
    <m/>
    <m/>
    <n v="18.446399744067101"/>
    <n v="-66.403485895605797"/>
  </r>
  <r>
    <x v="4"/>
    <n v="831"/>
    <n v="3606831"/>
    <s v="VEGA BAJA"/>
    <s v="ECOMAXX"/>
    <s v="ECOMAXX"/>
    <m/>
    <m/>
    <s v="VS"/>
    <s v="VEGB1"/>
    <s v="CARR. 2 KM 36 O 37"/>
    <s v="CARR. 2 KM 38.5"/>
    <n v="79.7"/>
    <n v="99.7"/>
    <n v="83.7"/>
    <d v="2024-11-03T00:00:00"/>
    <m/>
    <m/>
    <n v="18.446364558859699"/>
    <n v="-66.389775806413994"/>
  </r>
  <r>
    <x v="4"/>
    <n v="6781"/>
    <n v="3606781"/>
    <s v="VEGA BAJA"/>
    <s v="TOTAL"/>
    <s v="TOTAL"/>
    <m/>
    <m/>
    <s v="VS"/>
    <s v="VEGB1"/>
    <s v="RIVERSIDE"/>
    <s v="PR 2, KM. 36.5"/>
    <n v="77.7"/>
    <n v="96.7"/>
    <n v="85.7"/>
    <d v="2024-11-03T00:00:00"/>
    <m/>
    <m/>
    <n v="18.4456599153831"/>
    <n v="-66.375870167731705"/>
  </r>
  <r>
    <x v="4"/>
    <n v="2015"/>
    <n v="3602015"/>
    <s v="VEGA BAJA"/>
    <s v="TOTAL"/>
    <s v="TOTAL"/>
    <m/>
    <m/>
    <s v="VS"/>
    <s v="VEGB1"/>
    <s v="RAFAEL NIEVES"/>
    <s v="PR 2, KM. 41.2, TORTUGUERO"/>
    <n v="79.7"/>
    <n v="97.7"/>
    <n v="85.7"/>
    <d v="2024-11-03T00:00:00"/>
    <m/>
    <m/>
    <n v="18.4435962751941"/>
    <n v="-66.414910573848104"/>
  </r>
  <r>
    <x v="4"/>
    <n v="2029"/>
    <n v="3602029"/>
    <s v="VEGA BAJA"/>
    <s v="TOTAL"/>
    <s v="TOTAL"/>
    <m/>
    <m/>
    <s v="VS"/>
    <s v="VEGB1"/>
    <s v="DOMINGO NIEVES"/>
    <s v="PR 2, KM. 37.1 / INT. PR 155"/>
    <n v="82.7"/>
    <n v="98.7"/>
    <n v="87.7"/>
    <d v="2024-11-03T00:00:00"/>
    <m/>
    <m/>
    <n v="18.445599999999999"/>
    <n v="-66.377600000000001"/>
  </r>
  <r>
    <x v="4"/>
    <n v="973"/>
    <n v="6400973"/>
    <s v="VEGA BAJA"/>
    <s v="PUMA"/>
    <s v="PUMA"/>
    <m/>
    <m/>
    <s v="CC"/>
    <s v="VEGB2"/>
    <s v="MEGA PETROLEUM CORP."/>
    <s v="AVE. SOL (PR 686) KM 11.0, BO PTO. NUEVO"/>
    <n v="79.7"/>
    <n v="99.7"/>
    <n v="105.7"/>
    <d v="2024-11-03T00:00:00"/>
    <m/>
    <m/>
    <n v="18.4877"/>
    <n v="-66.4114"/>
  </r>
  <r>
    <x v="4"/>
    <n v="992"/>
    <n v="6400992"/>
    <s v="VEGA BAJA"/>
    <s v="GULF"/>
    <s v="GULF"/>
    <m/>
    <m/>
    <s v="N/A"/>
    <s v="VEGB1"/>
    <s v="OMAR M. BEARAT BEARAT"/>
    <s v="CARR. # 2 KM. 40.0, "/>
    <n v="77.7"/>
    <n v="93.7"/>
    <m/>
    <d v="2024-11-03T00:00:00"/>
    <m/>
    <m/>
    <n v="18.4465"/>
    <n v="-66.403499999999994"/>
  </r>
  <r>
    <x v="4"/>
    <n v="3066"/>
    <n v="3603066"/>
    <s v="VEGA BAJA"/>
    <s v="MOBIL"/>
    <s v="MOBIL"/>
    <s v="SHELL"/>
    <d v="2022-12-01T00:00:00"/>
    <s v="VS"/>
    <s v="VEGB1"/>
    <s v="ANGEL MÉNDEZ"/>
    <s v="PR 2, KM. 38.4"/>
    <n v="79.7"/>
    <n v="95.7"/>
    <m/>
    <d v="2024-11-03T00:00:00"/>
    <m/>
    <m/>
    <n v="18.4466"/>
    <n v="-66.387500000000003"/>
  </r>
  <r>
    <x v="4"/>
    <n v="361"/>
    <n v="6400361"/>
    <s v="VEGA BAJA"/>
    <s v="GULF"/>
    <s v="GULF"/>
    <s v="PUMA"/>
    <d v="2021-03-01T00:00:00"/>
    <s v="CC"/>
    <s v="VEGB2"/>
    <s v="MEGA PETROLEUM CORP. /ANTES PUMA"/>
    <s v="CARR. 686 KM. 9.8 BO. YEGUADA"/>
    <n v="79.7"/>
    <n v="95.7"/>
    <m/>
    <d v="2024-11-03T00:00:00"/>
    <m/>
    <m/>
    <n v="18.4832"/>
    <n v="-66.421000000000006"/>
  </r>
  <r>
    <x v="4"/>
    <n v="180"/>
    <n v="6400180"/>
    <s v="VEGA BAJA"/>
    <s v="TEXACO"/>
    <s v="TEXACO"/>
    <s v="PUMA"/>
    <d v="2021-03-01T00:00:00"/>
    <s v="CC"/>
    <s v="VEGB1"/>
    <s v="VP PETROLEUM, INC. "/>
    <s v="CARR. #2 SALIDA CARR. #155 "/>
    <n v="81.7"/>
    <n v="99.7"/>
    <m/>
    <d v="2024-11-03T00:00:00"/>
    <m/>
    <m/>
    <n v="18.445730943493501"/>
    <n v="-66.378471999187497"/>
  </r>
  <r>
    <x v="4"/>
    <n v="969"/>
    <n v="6400969"/>
    <s v="VEGA BAJA"/>
    <s v="TEXACO"/>
    <s v="TEXACO"/>
    <s v="PUMA"/>
    <m/>
    <s v="CC"/>
    <s v="VEGB3"/>
    <s v="A H GAS STATION"/>
    <s v="CARR 670 KM 6.8 (CERCA DE LA INTERS CON LA CARR 137), BO. PUGNADO"/>
    <n v="79.7"/>
    <m/>
    <m/>
    <d v="2024-11-03T00:00:00"/>
    <m/>
    <m/>
    <n v="18.432255823269902"/>
    <n v="-66.428525136405398"/>
  </r>
  <r>
    <x v="4"/>
    <n v="380"/>
    <n v="6400380"/>
    <s v="VEGA BAJA"/>
    <s v="PUMA"/>
    <s v="PUMA"/>
    <m/>
    <m/>
    <s v="CC"/>
    <s v="VEGA1"/>
    <s v="VEGA MAR SERVICE STATION INC."/>
    <s v="CARR #2, KM 34.6, BARRIO PUEBLO NUEVO"/>
    <m/>
    <m/>
    <m/>
    <d v="2024-11-03T00:00:00"/>
    <s v="X"/>
    <m/>
    <n v="18.4405"/>
    <n v="-66.355099999999993"/>
  </r>
  <r>
    <x v="9"/>
    <n v="2214"/>
    <n v="3602214"/>
    <s v="VILLALBA"/>
    <s v="TOTAL"/>
    <s v="TOTAL"/>
    <m/>
    <m/>
    <s v="RD"/>
    <s v="VLLB1"/>
    <s v="LUIS GUZMAN"/>
    <s v="PR 149, KM. 57.8, BARRIO TIERRA SANTA"/>
    <n v="89.7"/>
    <n v="103.7"/>
    <n v="96.7"/>
    <d v="2024-11-03T00:00:00"/>
    <m/>
    <m/>
    <n v="18.123322000000002"/>
    <n v="-66.501638"/>
  </r>
  <r>
    <x v="9"/>
    <n v="867"/>
    <n v="6400867"/>
    <s v="VILLALBA"/>
    <s v="TEXACO"/>
    <s v="TEXACO"/>
    <s v="PUMA"/>
    <m/>
    <s v="ES"/>
    <s v="VLLB1"/>
    <s v="ENRIQUE SANCHEZ ALVARADO"/>
    <s v="CAR #151 KM. 0.5 - VILLALBA"/>
    <n v="88.7"/>
    <n v="103.7"/>
    <n v="98.7"/>
    <d v="2024-11-03T00:00:00"/>
    <m/>
    <m/>
    <n v="18.128043000000002"/>
    <n v="-66.489170999999999"/>
  </r>
  <r>
    <x v="9"/>
    <n v="185"/>
    <n v="6400185"/>
    <s v="VILLALBA"/>
    <s v="PUMA"/>
    <s v="PUMA"/>
    <m/>
    <m/>
    <s v="ES"/>
    <s v="VLLB1"/>
    <s v="FELIX RAUL SANTIAGO RIVERA"/>
    <s v="CARR. #151, KM. 0.5, URB. LA VEGA"/>
    <n v="84.7"/>
    <n v="99.7"/>
    <m/>
    <d v="2024-11-03T00:00:00"/>
    <m/>
    <m/>
    <n v="18.128447999999999"/>
    <n v="-66.488288999999995"/>
  </r>
  <r>
    <x v="8"/>
    <n v="1288"/>
    <n v="3601288"/>
    <s v="YABUCOA"/>
    <s v="GULF"/>
    <s v="GULF"/>
    <m/>
    <m/>
    <s v="JF"/>
    <s v="YAB2"/>
    <s v="EXXEL S/S"/>
    <s v="PR 3, KM. 89.2"/>
    <n v="79.7"/>
    <n v="95.7"/>
    <n v="82.7"/>
    <d v="2024-11-03T00:00:00"/>
    <m/>
    <m/>
    <n v="18.094000000000001"/>
    <n v="-65.841300000000004"/>
  </r>
  <r>
    <x v="8"/>
    <n v="1287"/>
    <n v="3601287"/>
    <s v="YABUCOA"/>
    <s v="IND"/>
    <s v="ULTRA TOP FUELS"/>
    <m/>
    <m/>
    <s v="JF"/>
    <s v="YAB1"/>
    <s v="PR 901, KM. 1.5 (CALLE VIOLETA)"/>
    <s v="PR 901, KM. 1.5 (CALLE VIOLETA)"/>
    <n v="80.7"/>
    <n v="96.7"/>
    <n v="82.7"/>
    <d v="2024-11-03T00:00:00"/>
    <m/>
    <m/>
    <n v="18.043900000000001"/>
    <n v="-65.865200000000002"/>
  </r>
  <r>
    <x v="8"/>
    <n v="381"/>
    <n v="6400381"/>
    <s v="YABUCOA"/>
    <s v="PUMA"/>
    <s v="PUMA"/>
    <m/>
    <m/>
    <s v="FR"/>
    <s v="YAB2"/>
    <s v="JUAN A. SEPULVEDA RAMOS"/>
    <s v="CARR. # 3 KM. 94.2 BO. LIMONES"/>
    <n v="85.7"/>
    <n v="100.7"/>
    <n v="86.7"/>
    <d v="2024-11-03T00:00:00"/>
    <m/>
    <m/>
    <n v="18.064699999999998"/>
    <n v="-65.876900000000006"/>
  </r>
  <r>
    <x v="8"/>
    <n v="441"/>
    <n v="6400441"/>
    <s v="YABUCOA"/>
    <s v="TEXACO"/>
    <s v="TEXACO"/>
    <s v="PUMA"/>
    <d v="2022-01-01T00:00:00"/>
    <s v="FR"/>
    <s v="YAB1"/>
    <s v="MOTHER &amp; SONS ADMINISTRATION SERVICE INC"/>
    <s v="PR 901, Km. 0.5"/>
    <n v="83.7"/>
    <n v="98.7"/>
    <n v="91.7"/>
    <d v="2024-11-03T00:00:00"/>
    <m/>
    <m/>
    <n v="18.0444"/>
    <n v="-65.867800000000003"/>
  </r>
  <r>
    <x v="8"/>
    <n v="39"/>
    <n v="6400039"/>
    <s v="YABUCOA"/>
    <s v="TEXACO"/>
    <s v="TEXACO"/>
    <s v="PUMA"/>
    <d v="2022-01-01T00:00:00"/>
    <s v="FR"/>
    <s v="YAB1"/>
    <s v="MOTHER &amp; SONS ADMINISTRATION SERVICE INC"/>
    <s v="CARR. 901 KM. 1.2 BO. JUAN MARTIN"/>
    <n v="83.7"/>
    <n v="98.7"/>
    <m/>
    <d v="2024-11-03T00:00:00"/>
    <m/>
    <m/>
    <n v="18.045300000000001"/>
    <n v="-65.874200000000002"/>
  </r>
  <r>
    <x v="8"/>
    <n v="974"/>
    <n v="6400974"/>
    <s v="YABUCOA"/>
    <s v="PUMA"/>
    <s v="PUMA"/>
    <m/>
    <m/>
    <s v="FR"/>
    <s v="YAB1"/>
    <s v="JUAN A. SEPULVEDA RAMOS"/>
    <s v="PR 3, KM. 89.6/PR 906"/>
    <n v="83.7"/>
    <n v="107.7"/>
    <m/>
    <d v="2024-11-03T00:00:00"/>
    <m/>
    <m/>
    <n v="18.0899"/>
    <n v="-65.847700000000003"/>
  </r>
  <r>
    <x v="8"/>
    <n v="2215"/>
    <n v="3602215"/>
    <s v="YABUCOA"/>
    <s v="TOTAL"/>
    <s v="TOTAL"/>
    <m/>
    <m/>
    <s v="JF"/>
    <s v="YAB1"/>
    <s v="SONIA PEÑA"/>
    <s v="PR 901, KM. 2.6 (REFINERÍA)"/>
    <m/>
    <m/>
    <m/>
    <d v="2024-11-03T00:00:00"/>
    <s v="X"/>
    <m/>
    <s v="CERRADA"/>
    <s v="CERRADA"/>
  </r>
  <r>
    <x v="7"/>
    <n v="2084"/>
    <n v="3602084"/>
    <s v="YAUCO"/>
    <s v="TOTAL"/>
    <s v="TOTAL"/>
    <m/>
    <m/>
    <s v="PL"/>
    <s v="YAU3"/>
    <s v="W. MORALES"/>
    <s v="CARR 128 / N/ CARR 376"/>
    <n v="83.7"/>
    <n v="99.7"/>
    <n v="85.7"/>
    <d v="2024-11-03T00:00:00"/>
    <m/>
    <m/>
    <n v="18.040099999999999"/>
    <n v="-66.858400000000003"/>
  </r>
  <r>
    <x v="7"/>
    <n v="18000"/>
    <n v="3606833"/>
    <s v="YAUCO"/>
    <s v="TOTAL"/>
    <s v="TOTAL"/>
    <s v="ECOMAXX"/>
    <m/>
    <s v="PL"/>
    <s v="YAU3"/>
    <s v="PR-368 KM 11.8 BARRIO CAFETAL"/>
    <s v="PR-368 KM 11.8 BARRIO CAFETAL"/>
    <n v="83.7"/>
    <n v="99.7"/>
    <n v="85.7"/>
    <d v="2024-11-03T00:00:00"/>
    <m/>
    <m/>
    <n v="18.0349"/>
    <n v="-66.873800000000003"/>
  </r>
  <r>
    <x v="7"/>
    <n v="2217"/>
    <n v="3602217"/>
    <s v="YAUCO"/>
    <s v="TOTAL"/>
    <s v="TOTAL"/>
    <m/>
    <m/>
    <s v="PL"/>
    <s v="YAU2"/>
    <s v="GARAGE AMIGO"/>
    <s v="CALLE 25 DE JULIO 38"/>
    <n v="85.7"/>
    <n v="100.7"/>
    <n v="85.7"/>
    <d v="2024-11-03T00:00:00"/>
    <m/>
    <m/>
    <n v="18.030799999999999"/>
    <n v="-66.855099999999993"/>
  </r>
  <r>
    <x v="7"/>
    <n v="941"/>
    <n v="3600941"/>
    <s v="YAUCO"/>
    <s v="IND"/>
    <s v="ULTRA TOP FUELS"/>
    <s v="PUMA"/>
    <m/>
    <s v="TT"/>
    <s v="YAU3"/>
    <s v="MINIMARKET ALMACIGO, INC/ANTES PUMA"/>
    <s v="376 KM 1.9 BARRIADA LLUVERA"/>
    <n v="78.7"/>
    <n v="92.7"/>
    <m/>
    <d v="2024-11-03T00:00:00"/>
    <m/>
    <m/>
    <n v="18.040400000000002"/>
    <n v="-66.861000000000004"/>
  </r>
  <r>
    <x v="7"/>
    <n v="983"/>
    <n v="6400983"/>
    <s v="YAUCO"/>
    <s v="PUMA"/>
    <s v="PUMA"/>
    <m/>
    <m/>
    <s v="TT"/>
    <s v="YAU2"/>
    <s v="SOUTHERN GAS STATION, INC"/>
    <s v="URB INDUSTRIAL, INSTRAG PR 3334"/>
    <n v="82.7"/>
    <n v="97.7"/>
    <m/>
    <d v="2024-11-03T00:00:00"/>
    <m/>
    <m/>
    <n v="18.023099999999999"/>
    <n v="-66.853300000000004"/>
  </r>
  <r>
    <x v="7"/>
    <n v="2073"/>
    <n v="3602073"/>
    <s v="YAUCO"/>
    <s v="TOTAL"/>
    <s v="TOTAL"/>
    <m/>
    <m/>
    <s v="PL"/>
    <s v="YAU2"/>
    <s v="CUATRO CALLES"/>
    <s v="CARR 116 / S/ CARR 121  (CENTRO COMERCIAL)"/>
    <n v="84.7"/>
    <n v="99.7"/>
    <m/>
    <d v="2024-11-03T00:00:00"/>
    <m/>
    <m/>
    <n v="18.018699999999999"/>
    <n v="-66.871700000000004"/>
  </r>
  <r>
    <x v="7"/>
    <n v="105"/>
    <n v="6400105"/>
    <s v="YAUCO"/>
    <s v="TEXACO"/>
    <s v="TEXACO"/>
    <s v="PUMA"/>
    <m/>
    <s v="TT"/>
    <s v="YAU2"/>
    <s v="GHASSAN JALAL ZAYED"/>
    <s v="CALLE 25 DE JULIO #48 CENTRO COMERCIAL LA QUINTA"/>
    <n v="81.7"/>
    <n v="100.7"/>
    <m/>
    <d v="2024-11-03T00:00:00"/>
    <m/>
    <m/>
    <n v="18.026700000000002"/>
    <n v="-66.860900000000001"/>
  </r>
  <r>
    <x v="7"/>
    <n v="872"/>
    <n v="6400872"/>
    <s v="YAUCO"/>
    <s v="TEXACO"/>
    <s v="TEXACO"/>
    <s v="PUMA"/>
    <m/>
    <s v="TT"/>
    <s v="YAU1"/>
    <s v="ORESTES MARTÍNEZ GONZÁLEZ"/>
    <s v="CALLE 25 DE JULIO ESQ CALLE SANTO DOMINGO"/>
    <n v="84.7"/>
    <n v="105.7"/>
    <m/>
    <d v="2024-11-03T00:00:00"/>
    <m/>
    <m/>
    <n v="18.033200000000001"/>
    <n v="-66.848100000000002"/>
  </r>
  <r>
    <x v="7"/>
    <n v="1292"/>
    <n v="3601292"/>
    <s v="YAUCO"/>
    <s v="GULF"/>
    <s v="GULF"/>
    <m/>
    <m/>
    <s v="PL"/>
    <s v="YAU1"/>
    <s v="WILFREDO ALVAREZ"/>
    <s v="CALLE 25 DE JULIO"/>
    <n v="81.7"/>
    <m/>
    <m/>
    <d v="2024-11-03T00:00:00"/>
    <m/>
    <m/>
    <n v="18.032800000000002"/>
    <n v="-66.852000000000004"/>
  </r>
  <r>
    <x v="7"/>
    <n v="1053"/>
    <n v="3601053"/>
    <s v="YAUCO"/>
    <s v="IND"/>
    <s v="IND"/>
    <m/>
    <m/>
    <s v="PL"/>
    <s v="YAU2"/>
    <s v="CUATRO CALLES"/>
    <s v="FRENTE TOTAL"/>
    <m/>
    <m/>
    <m/>
    <d v="2024-11-03T00:00:00"/>
    <s v="X"/>
    <m/>
    <s v="CERRADA"/>
    <s v="CERRADA"/>
  </r>
  <r>
    <x v="7"/>
    <n v="1289"/>
    <n v="3601289"/>
    <s v="YAUCO"/>
    <s v="IND"/>
    <s v="AMERICAN PET"/>
    <m/>
    <m/>
    <s v="PL"/>
    <s v="YAU1"/>
    <s v="HERIBERTO MUNOZ"/>
    <s v="CALLE 25 DE JULIO, FRENTE CANCHA"/>
    <m/>
    <m/>
    <m/>
    <d v="2024-11-03T00:00:00"/>
    <s v="X"/>
    <m/>
    <n v="18.033200000000001"/>
    <n v="-66.849199999999996"/>
  </r>
  <r>
    <x v="7"/>
    <n v="1290"/>
    <n v="3601290"/>
    <s v="YAUCO"/>
    <s v="IND"/>
    <s v="IND"/>
    <m/>
    <m/>
    <s v="PL"/>
    <s v="YAU1"/>
    <s v="ATLANTIC-AMERICAN"/>
    <s v="CALLE 25 DE JULIO"/>
    <m/>
    <m/>
    <m/>
    <d v="2024-11-03T00:00:00"/>
    <s v="X"/>
    <m/>
    <n v="18.033100000000001"/>
    <n v="-66.851799999999997"/>
  </r>
  <r>
    <x v="7"/>
    <n v="3116"/>
    <n v="3603116"/>
    <s v="YAUCO"/>
    <s v="MOBIL"/>
    <s v="MOBIL"/>
    <s v="SHELL"/>
    <d v="2023-01-01T00:00:00"/>
    <s v="PL"/>
    <s v="YAU1"/>
    <s v="ANTONIO JUAN LEON"/>
    <s v="CALLE 25 DE JULIO"/>
    <m/>
    <m/>
    <m/>
    <d v="2024-11-03T00:00:00"/>
    <s v="X"/>
    <s v="STILL IN TRANSITION"/>
    <n v="18.032800000000002"/>
    <n v="-66.85240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9">
  <r>
    <s v="Norte-Central"/>
    <n v="835"/>
    <n v="6400835"/>
    <s v="ADJUNTAS"/>
    <x v="0"/>
    <s v="PUMA"/>
    <m/>
    <m/>
    <s v="TT"/>
    <s v="ADJ1"/>
    <s v="CARLOS R RIOS VELEZ"/>
    <s v="CARR. #10 KM. 0.2 BO. GARZAS #28 "/>
    <n v="80.7"/>
    <m/>
    <n v="83.7"/>
  </r>
  <r>
    <s v="Norte-Central"/>
    <n v="2186"/>
    <n v="3602186"/>
    <s v="ADJUNTAS"/>
    <x v="1"/>
    <s v="TOTAL"/>
    <m/>
    <m/>
    <s v="PL"/>
    <s v="ADJ1"/>
    <s v="CARLOS RIOS VÉLEZ"/>
    <s v="KM.HM 81.1 CARR 153 BO CAPAEZ, ADJUNTAS"/>
    <n v="80.7"/>
    <n v="97.7"/>
    <n v="85.7"/>
  </r>
  <r>
    <s v="Norte-Central"/>
    <n v="3201"/>
    <n v="3603201"/>
    <s v="ADJUNTAS"/>
    <x v="2"/>
    <s v="MOBIL"/>
    <s v="SHELL"/>
    <d v="2022-11-01T00:00:00"/>
    <s v="PL"/>
    <s v="ADJ1"/>
    <s v="FIDEL SANTIAGO"/>
    <s v="PR 123, KM. 35.7"/>
    <n v="84.7"/>
    <n v="99.7"/>
    <m/>
  </r>
  <r>
    <s v="Norte-Central"/>
    <n v="6000"/>
    <n v="3606000"/>
    <s v="ADJUNTAS"/>
    <x v="3"/>
    <s v="GULF"/>
    <m/>
    <m/>
    <s v="PL"/>
    <s v="ADJ1"/>
    <s v="RULLAN, ALBERTO "/>
    <s v="CARR. 10 KM. 35.2 "/>
    <m/>
    <m/>
    <m/>
  </r>
  <r>
    <s v="Norte-Central"/>
    <n v="6001"/>
    <n v="3606001"/>
    <s v="ADJUNTAS"/>
    <x v="3"/>
    <s v="GULF"/>
    <m/>
    <m/>
    <s v="PL"/>
    <s v="ADJ1"/>
    <s v="LUIS ANGEL RIOS TORRES "/>
    <s v="CARR. 123, KM. 33.2"/>
    <m/>
    <m/>
    <m/>
  </r>
  <r>
    <s v="Noroeste"/>
    <n v="1124"/>
    <n v="3601124"/>
    <s v="AGUADA"/>
    <x v="4"/>
    <s v="PHILLIPS 66"/>
    <s v="GULF"/>
    <m/>
    <s v="TT"/>
    <s v="AGA1"/>
    <s v="WEST COAST S/S"/>
    <s v="PR 2. KM 133.6, INT.  417"/>
    <n v="76.7"/>
    <n v="92.7"/>
    <n v="75.7"/>
  </r>
  <r>
    <s v="Noroeste"/>
    <n v="920"/>
    <n v="6400920"/>
    <s v="AGUADA"/>
    <x v="4"/>
    <s v="ULTRA TOP FUELS"/>
    <s v="PUMA"/>
    <d v="2023-02-01T00:00:00"/>
    <s v="JR"/>
    <s v="AGA1"/>
    <s v="ALL ENERGY INVESTMENT CORP"/>
    <s v="CARR #2, KM 137.2, BO. NARANJO, AGUADA"/>
    <n v="76.7"/>
    <n v="93.7"/>
    <n v="75.7"/>
  </r>
  <r>
    <s v="Noroeste"/>
    <n v="659"/>
    <n v="3400659"/>
    <s v="AGUADA"/>
    <x v="3"/>
    <s v="GULF"/>
    <m/>
    <m/>
    <s v="TT"/>
    <s v="AGA1"/>
    <s v="ANTES: PUMA DAWAHRA INVESTORS LLC"/>
    <s v="CARR #2, KM 134.5"/>
    <n v="77.7"/>
    <n v="94.7"/>
    <n v="75.7"/>
  </r>
  <r>
    <s v="Noroeste"/>
    <n v="2026"/>
    <n v="3602026"/>
    <s v="AGUADA"/>
    <x v="5"/>
    <s v="SHELL"/>
    <s v="CLARK"/>
    <d v="2022-02-01T00:00:00"/>
    <s v="TT"/>
    <s v="AGA1"/>
    <s v="VP RACING FUEL"/>
    <s v="PR 2, KM. 138.2 BO. NARANJO"/>
    <n v="77.7"/>
    <n v="94.7"/>
    <n v="77.7"/>
  </r>
  <r>
    <s v="Noroeste"/>
    <n v="1165"/>
    <n v="3601165"/>
    <s v="AGUADA"/>
    <x v="4"/>
    <s v="IND"/>
    <m/>
    <m/>
    <s v="TT"/>
    <s v="AGA2"/>
    <s v="TEXXAS"/>
    <s v="PR 416"/>
    <n v="77.7"/>
    <n v="94.7"/>
    <n v="78.7"/>
  </r>
  <r>
    <s v="Noroeste"/>
    <n v="1168"/>
    <n v="3601168"/>
    <s v="AGUADA"/>
    <x v="5"/>
    <s v="SHELL"/>
    <s v="GULF"/>
    <m/>
    <s v="TT"/>
    <s v="AGA2"/>
    <s v="TEXXAS"/>
    <s v="CRR #115, KM 25.1 BO. ASOMANTE"/>
    <n v="77.7"/>
    <n v="95.7"/>
    <n v="78.7"/>
  </r>
  <r>
    <s v="Noroeste"/>
    <n v="5030"/>
    <n v="3605030"/>
    <s v="AGUADA"/>
    <x v="4"/>
    <s v="SUNOCO"/>
    <s v="ECOMAXX"/>
    <d v="2023-07-01T00:00:00"/>
    <s v="TT"/>
    <s v="AGA1"/>
    <s v="CHRISTIAN S/S"/>
    <s v="CARR. # 2 KM. 138.5"/>
    <n v="77.7"/>
    <n v="99.7"/>
    <n v="78.7"/>
  </r>
  <r>
    <s v="Noroeste"/>
    <n v="6501"/>
    <n v="3606501"/>
    <s v="AGUADA"/>
    <x v="1"/>
    <s v="TOTAL"/>
    <m/>
    <m/>
    <s v="TT"/>
    <s v="AGA2"/>
    <s v="WEST COAST S/S"/>
    <s v="PR 115, KM. 20.4"/>
    <n v="87.7"/>
    <n v="98.7"/>
    <n v="85.7"/>
  </r>
  <r>
    <s v="Noroeste"/>
    <n v="534"/>
    <n v="6400534"/>
    <s v="AGUADA"/>
    <x v="0"/>
    <s v="PUMA"/>
    <m/>
    <m/>
    <s v="JR"/>
    <s v="AGA2"/>
    <s v="DAUHAJRE GROUP LLC"/>
    <s v="CARR. 416 KM. 0.9, AGUADA, PUERTO RICO  00602"/>
    <n v="84.7"/>
    <n v="99.7"/>
    <n v="86.7"/>
  </r>
  <r>
    <s v="Noroeste"/>
    <n v="695"/>
    <n v="6400695"/>
    <s v="AGUADA"/>
    <x v="6"/>
    <s v="TEXACO"/>
    <s v="PUMA"/>
    <m/>
    <s v="JR"/>
    <s v="AGA2"/>
    <s v="AGUADA PETROLEUM"/>
    <s v="CARR.  # 417  KM.  2.9 ,  AGUADA"/>
    <n v="83.7"/>
    <n v="99.7"/>
    <n v="93.7"/>
  </r>
  <r>
    <s v="Noroeste"/>
    <n v="6500"/>
    <n v="3606500"/>
    <s v="AGUADA"/>
    <x v="3"/>
    <s v="GULF"/>
    <m/>
    <m/>
    <s v="TT"/>
    <s v="AGA2"/>
    <s v="QUICK SERVICE"/>
    <s v="PR 115, INT.  CALLE COLÓN"/>
    <n v="75.7"/>
    <n v="94.7"/>
    <m/>
  </r>
  <r>
    <s v="Noroeste"/>
    <n v="3092"/>
    <n v="3603092"/>
    <s v="AGUADA"/>
    <x v="2"/>
    <s v="MOBIL"/>
    <s v="SHELL"/>
    <d v="2022-11-01T00:00:00"/>
    <s v="TT"/>
    <s v="AGA2"/>
    <s v="EDWIN VEGA"/>
    <s v="CALLE COLÓN, ESQ MARINA"/>
    <n v="83.7"/>
    <n v="98.7"/>
    <m/>
  </r>
  <r>
    <s v="Noroeste"/>
    <n v="788"/>
    <n v="3606788"/>
    <s v="AGUADA"/>
    <x v="7"/>
    <s v="ECOMAXX"/>
    <m/>
    <m/>
    <s v="TT"/>
    <s v="AGA1"/>
    <s v="CHRIS DAYSE"/>
    <s v="PR 110 KM 4.0"/>
    <m/>
    <m/>
    <m/>
  </r>
  <r>
    <s v="Noroeste"/>
    <n v="662"/>
    <n v="6400662"/>
    <s v="AGUADA"/>
    <x v="0"/>
    <s v="PUMA"/>
    <m/>
    <m/>
    <s v="OON"/>
    <s v="AGA2"/>
    <s v="CLOSED"/>
    <s v="CARR # 115, KM 26.6 BO ASOMANTE"/>
    <m/>
    <m/>
    <m/>
  </r>
  <r>
    <s v="Noroeste"/>
    <n v="6505"/>
    <n v="3606505"/>
    <s v="AGUADILLA"/>
    <x v="4"/>
    <s v="ULTRA TOP FUELS"/>
    <m/>
    <m/>
    <s v="TT"/>
    <s v="AGU1"/>
    <s v="SIT-GO"/>
    <s v="PR # 2, KM. 121.1"/>
    <n v="76.7"/>
    <n v="90.7"/>
    <n v="73.7"/>
  </r>
  <r>
    <s v="Noroeste"/>
    <n v="1125"/>
    <n v="3601125"/>
    <s v="AGUADILLA"/>
    <x v="3"/>
    <s v="GULF"/>
    <m/>
    <m/>
    <s v="TT"/>
    <s v="AGU3"/>
    <s v="FÓRMULA"/>
    <s v="PR 2, KM. 119.4"/>
    <n v="78.7"/>
    <n v="91.7"/>
    <n v="74.7"/>
  </r>
  <r>
    <s v="Noroeste"/>
    <n v="106"/>
    <n v="6400106"/>
    <s v="AGUADILLA"/>
    <x v="4"/>
    <s v="ULTRA TOP FUELS"/>
    <s v="PUMA"/>
    <d v="2024-07-01T00:00:00"/>
    <s v="JR"/>
    <s v="AGU1"/>
    <s v="FIRST STOP SERVICE STATION LLC"/>
    <s v="CARR. #2 KM. 120.7, CAIMITAL ALTO"/>
    <n v="77.7"/>
    <n v="93.7"/>
    <n v="76.7"/>
  </r>
  <r>
    <s v="Noroeste"/>
    <n v="1126"/>
    <n v="3601126"/>
    <s v="AGUADILLA"/>
    <x v="1"/>
    <s v="TOTAL"/>
    <s v="IND"/>
    <m/>
    <s v="TT"/>
    <s v="AGU3"/>
    <s v="BEST GAS"/>
    <s v="PR # 2, KM. 120.0"/>
    <n v="78.7"/>
    <n v="93.7"/>
    <n v="76.7"/>
  </r>
  <r>
    <s v="Noroeste"/>
    <n v="6003"/>
    <n v="3606003"/>
    <s v="AGUADILLA"/>
    <x v="3"/>
    <s v="GULF"/>
    <m/>
    <m/>
    <s v="TT"/>
    <s v="AGU4"/>
    <s v="SUPER SAVEWAY"/>
    <s v="PR 107, KM. 0.7"/>
    <n v="76.7"/>
    <n v="92.7"/>
    <n v="77.7"/>
  </r>
  <r>
    <s v="Noroeste"/>
    <n v="2189"/>
    <n v="3602189"/>
    <s v="AGUADILLA"/>
    <x v="5"/>
    <s v="SHELL"/>
    <s v="TORAL"/>
    <d v="2022-11-01T00:00:00"/>
    <s v="TT"/>
    <s v="AGA2"/>
    <s v="JULIO C. LÓPEZ"/>
    <s v="CARR. 110, KM. 4.4"/>
    <n v="78.7"/>
    <n v="94.7"/>
    <n v="77.7"/>
  </r>
  <r>
    <s v="Noroeste"/>
    <n v="1171"/>
    <n v="3601171"/>
    <s v="AGUADILLA"/>
    <x v="4"/>
    <s v="ULTRA TOP FUELS"/>
    <m/>
    <m/>
    <s v="TT"/>
    <s v="AGU2"/>
    <s v="CHELO GAS"/>
    <s v="PR 111, KM. 0.4 BO PALMAR"/>
    <n v="80.7"/>
    <n v="94.7"/>
    <n v="79.7"/>
  </r>
  <r>
    <s v="Noroeste"/>
    <n v="6504"/>
    <n v="3606504"/>
    <s v="AGUADILLA"/>
    <x v="7"/>
    <s v="ECOMAXX"/>
    <m/>
    <m/>
    <s v="TT"/>
    <s v="AGU1"/>
    <s v="BEST GAS"/>
    <s v="PR # 2, KM. 123.5"/>
    <n v="77.7"/>
    <n v="99.7"/>
    <n v="79.7"/>
  </r>
  <r>
    <s v="Noroeste"/>
    <n v="648"/>
    <n v="6400648"/>
    <s v="AGUADILLA"/>
    <x v="6"/>
    <s v="TEXACO"/>
    <s v="PUMA"/>
    <m/>
    <s v="JR"/>
    <s v="AGU1"/>
    <s v="EDUARDO HERNANDEZ COURCEVIL"/>
    <s v="CARR. # 2  KM. 123 H.1, BO. CANALES"/>
    <n v="82.7"/>
    <n v="99.7"/>
    <n v="79.7"/>
  </r>
  <r>
    <s v="Noroeste"/>
    <n v="2025"/>
    <n v="3602025"/>
    <s v="AGUADILLA"/>
    <x v="1"/>
    <s v="TOTAL"/>
    <m/>
    <m/>
    <s v="TT"/>
    <s v="AGU1"/>
    <s v="AGUADILLA PAINT"/>
    <s v="CARR. 2, KM. 129.3"/>
    <n v="81.7"/>
    <n v="96.7"/>
    <n v="82.7"/>
  </r>
  <r>
    <s v="Noroeste"/>
    <n v="3094"/>
    <n v="3603094"/>
    <s v="AGUADILLA"/>
    <x v="2"/>
    <s v="MOBIL"/>
    <s v="SHELL"/>
    <d v="2023-03-01T00:00:00"/>
    <s v="TT"/>
    <s v="AGU2"/>
    <s v="CONFESOR FELICIANO"/>
    <s v="PR 111, KM. 0.3, BARRIO PALMA"/>
    <n v="81.7"/>
    <n v="97.7"/>
    <n v="85.7"/>
  </r>
  <r>
    <s v="Noroeste"/>
    <n v="2188"/>
    <n v="3602188"/>
    <s v="AGUADILLA"/>
    <x v="1"/>
    <s v="TOTAL"/>
    <m/>
    <m/>
    <s v="TT"/>
    <s v="AGA2"/>
    <s v="BEST GAS"/>
    <s v="PR 110, KM. 9.8"/>
    <n v="83.7"/>
    <n v="101.7"/>
    <n v="91.7"/>
  </r>
  <r>
    <s v="Noroeste"/>
    <n v="1169"/>
    <n v="3601169"/>
    <s v="AGUADILLA"/>
    <x v="7"/>
    <s v="ECOMAXX"/>
    <m/>
    <m/>
    <s v="TT"/>
    <s v="AGA2"/>
    <s v="AVE VICTORIA 559"/>
    <s v="AVE VICTORIA 559"/>
    <n v="79.7"/>
    <n v="95.7"/>
    <n v="95.7"/>
  </r>
  <r>
    <s v="Noroeste"/>
    <n v="6780"/>
    <n v="3606780"/>
    <s v="AGUADILLA"/>
    <x v="5"/>
    <s v="SHELL"/>
    <s v="TORAL"/>
    <d v="2022-11-01T00:00:00"/>
    <s v="TT"/>
    <s v="AGU4"/>
    <s v="TORAL"/>
    <s v="PR 107, KM. 1.4"/>
    <n v="78.7"/>
    <n v="94.7"/>
    <m/>
  </r>
  <r>
    <s v="Noroeste"/>
    <n v="631"/>
    <n v="6400631"/>
    <s v="AGUADILLA"/>
    <x v="6"/>
    <s v="TEXACO"/>
    <s v="PUMA"/>
    <m/>
    <s v="JV"/>
    <s v="AGU2"/>
    <s v="GIOVANNY J. ALONSO ACEVEDO"/>
    <s v="CARR. 111  KM. 142.4 SECTOR LA CUESTA"/>
    <n v="80.7"/>
    <n v="94.7"/>
    <m/>
  </r>
  <r>
    <s v="Noroeste"/>
    <n v="3093"/>
    <n v="3603093"/>
    <s v="AGUADILLA"/>
    <x v="2"/>
    <s v="MOBIL"/>
    <s v="SHELL"/>
    <d v="2022-11-01T00:00:00"/>
    <s v="TT"/>
    <s v="AGU1"/>
    <s v="JOSE MILÁN"/>
    <s v="AVE. VICTORIA"/>
    <n v="79.7"/>
    <n v="95.7"/>
    <m/>
  </r>
  <r>
    <s v="Noroeste"/>
    <n v="3202"/>
    <n v="3603202"/>
    <s v="AGUADILLA"/>
    <x v="2"/>
    <s v="MOBIL"/>
    <s v="SHELL"/>
    <d v="2023-03-01T00:00:00"/>
    <s v="TT"/>
    <s v="AGU4"/>
    <s v="MARTINEZ SHELL"/>
    <s v="PR 107, ESQ. KM. 1.4"/>
    <n v="79.7"/>
    <n v="95.7"/>
    <m/>
  </r>
  <r>
    <s v="Noroeste"/>
    <n v="617"/>
    <n v="6400617"/>
    <s v="AGUADILLA"/>
    <x v="6"/>
    <s v="TEXACO"/>
    <s v="PUMA"/>
    <m/>
    <s v="JR"/>
    <s v="AGU4"/>
    <s v="FRANKIE VEGA ARCE"/>
    <s v="CARR. # 111 NORTE KM. 9.3, GATE # 5 RAMEY"/>
    <n v="79.7"/>
    <n v="96.7"/>
    <m/>
  </r>
  <r>
    <s v="Noroeste"/>
    <n v="3075"/>
    <n v="3603075"/>
    <s v="AGUADILLA"/>
    <x v="2"/>
    <s v="MOBIL"/>
    <s v="SHELL"/>
    <d v="2022-11-01T00:00:00"/>
    <s v="TT"/>
    <s v="AGU3"/>
    <s v="JORGE LUIS PÉREZ"/>
    <s v="PR 2, KM. 124.5"/>
    <n v="81.7"/>
    <n v="96.7"/>
    <m/>
  </r>
  <r>
    <s v="Noroeste"/>
    <n v="6503"/>
    <n v="3606503"/>
    <s v="AGUADILLA"/>
    <x v="7"/>
    <s v="ECOMAXX"/>
    <m/>
    <m/>
    <s v="TT"/>
    <s v="AGU1"/>
    <s v="ENERGY CENTER"/>
    <s v="PR 2, KM. 118.2"/>
    <n v="79.7"/>
    <n v="99.7"/>
    <m/>
  </r>
  <r>
    <s v="Noroeste"/>
    <n v="6772"/>
    <n v="3606772"/>
    <s v="AGUADILLA"/>
    <x v="7"/>
    <s v="ECOMAXX"/>
    <m/>
    <m/>
    <s v="TT"/>
    <s v="AGU2"/>
    <s v="ECOMAXX"/>
    <s v="PR # 110, KM 23.7"/>
    <n v="80.7"/>
    <n v="99.7"/>
    <m/>
  </r>
  <r>
    <s v="Noroeste"/>
    <n v="6502"/>
    <n v="3606502"/>
    <s v="AGUADILLA"/>
    <x v="2"/>
    <s v="MOBIL"/>
    <s v="SHELL"/>
    <d v="2023-03-01T00:00:00"/>
    <s v="TT"/>
    <s v="AGU4"/>
    <s v="SAXXON GAS STATION"/>
    <s v="PR 110, KM. 6.4"/>
    <n v="81.7"/>
    <n v="99.7"/>
    <m/>
  </r>
  <r>
    <s v="Noroeste"/>
    <n v="606"/>
    <n v="6400606"/>
    <s v="AGUADILLA"/>
    <x v="6"/>
    <s v="TEXACO"/>
    <s v="PUMA"/>
    <m/>
    <s v="JR"/>
    <s v="AGU2"/>
    <s v="WANDA NIEVES NEGRON"/>
    <s v="CARR. # 107 KM.4.0"/>
    <n v="84.7"/>
    <n v="101.7"/>
    <m/>
  </r>
  <r>
    <s v="Noroeste"/>
    <n v="991"/>
    <n v="6400991"/>
    <s v="AGUADILLA"/>
    <x v="4"/>
    <s v="ULTRA TOP FUELS"/>
    <s v="PUMA"/>
    <m/>
    <s v="OON"/>
    <s v="AGU4"/>
    <s v="ASMAR PETROLEUM INC. - CLOSED"/>
    <s v="CARR #459, KM 5.3, BO. AGUACATE, AGUADILLA"/>
    <m/>
    <m/>
    <m/>
  </r>
  <r>
    <s v="Noroeste"/>
    <n v="1128"/>
    <n v="3601128"/>
    <s v="AGUADILLA"/>
    <x v="4"/>
    <s v="IND"/>
    <m/>
    <m/>
    <s v="TT"/>
    <s v="AGU3"/>
    <s v="BEST GAS"/>
    <s v="PR 2"/>
    <m/>
    <m/>
    <m/>
  </r>
  <r>
    <s v="Noroeste"/>
    <n v="6750"/>
    <n v="3606750"/>
    <s v="AGUADILLA"/>
    <x v="7"/>
    <s v="ECOMAXX"/>
    <m/>
    <m/>
    <s v="TT"/>
    <s v="AGU4"/>
    <s v="GATE 5 S/S"/>
    <s v="PR 110, KM. 0.7"/>
    <m/>
    <m/>
    <m/>
  </r>
  <r>
    <s v="Este-Central"/>
    <n v="310"/>
    <n v="6400310"/>
    <s v="AGUAS BUENAS"/>
    <x v="6"/>
    <s v="TEXACO"/>
    <s v="PUMA"/>
    <m/>
    <s v="SM"/>
    <s v="AGB1"/>
    <s v="ARAFAT MOHAMED HAMEED"/>
    <s v="CARR 173 KM 6.6. BO SUMIDERO"/>
    <n v="81.7"/>
    <n v="98.7"/>
    <n v="82.7"/>
  </r>
  <r>
    <s v="Este-Central"/>
    <n v="2190"/>
    <n v="3602190"/>
    <s v="AGUAS BUENAS"/>
    <x v="1"/>
    <s v="TOTAL"/>
    <m/>
    <m/>
    <s v="RD"/>
    <s v="AGB1"/>
    <s v="AC S/S"/>
    <s v="PR 156, KM. 50.0, BO. SUMIDERO"/>
    <n v="81.7"/>
    <n v="96.7"/>
    <n v="83.7"/>
  </r>
  <r>
    <s v="Este-Central"/>
    <n v="6506"/>
    <n v="3606506"/>
    <s v="AGUAS BUENAS"/>
    <x v="4"/>
    <s v="ULTRA TOP FUELS"/>
    <m/>
    <m/>
    <s v="RD"/>
    <s v="AGB1"/>
    <s v="ORTIZ S/S"/>
    <s v="PR 173, KM. 8.5, BO. SUMIDERO"/>
    <n v="79.7"/>
    <n v="94.7"/>
    <m/>
  </r>
  <r>
    <s v="Este-Central"/>
    <n v="6752"/>
    <n v="3606752"/>
    <s v="AGUAS BUENAS"/>
    <x v="7"/>
    <s v="ECOMAXX"/>
    <m/>
    <m/>
    <s v="RD"/>
    <s v="AGB1"/>
    <s v="FRANK S/S"/>
    <s v="PR 156, KM. 52.1"/>
    <n v="81.7"/>
    <n v="99.7"/>
    <m/>
  </r>
  <r>
    <s v="Este-Central"/>
    <n v="6507"/>
    <n v="3606507"/>
    <s v="AGUAS BUENAS"/>
    <x v="4"/>
    <s v="IND"/>
    <s v="CLARK"/>
    <d v="2023-03-01T00:00:00"/>
    <s v="RD"/>
    <s v="AGB1"/>
    <s v="DAIKIN S/S  (ANTES CLARK'S)"/>
    <s v="CALLE MUÑOZ RIVERA, INT. PR 156"/>
    <n v="81.7"/>
    <m/>
    <m/>
  </r>
  <r>
    <s v="Noroeste"/>
    <n v="653"/>
    <n v="6400653"/>
    <s v="AÑASCO"/>
    <x v="6"/>
    <s v="TEXACO"/>
    <s v="PUMA"/>
    <m/>
    <s v="JR"/>
    <s v="ANA1"/>
    <s v="AÑASCO PETROLEUM LLC"/>
    <s v="CARR. # 402   KM.  1.1 "/>
    <n v="83.7"/>
    <n v="98.7"/>
    <n v="85.7"/>
  </r>
  <r>
    <s v="Noroeste"/>
    <n v="1172"/>
    <n v="3601172"/>
    <s v="AÑASCO"/>
    <x v="1"/>
    <s v="TOTAL"/>
    <m/>
    <m/>
    <s v="TT"/>
    <s v="ANA1"/>
    <s v="VRI S/S"/>
    <s v="CALLE 65 DE INFANTERÍA (PR-109)/ NICOLAS SOTO RAMOS"/>
    <n v="86.7"/>
    <n v="99.7"/>
    <n v="87.7"/>
  </r>
  <r>
    <s v="Noroeste"/>
    <n v="919"/>
    <n v="3400919"/>
    <s v="AÑASCO"/>
    <x v="4"/>
    <s v="ULTRA TOP FUELS"/>
    <m/>
    <m/>
    <s v="TT"/>
    <s v="ANA2"/>
    <s v="TOP FUEL"/>
    <s v="CARR. #2, KM. ESQ. CARR 402"/>
    <n v="81.7"/>
    <n v="96.7"/>
    <n v="88.7"/>
  </r>
  <r>
    <s v="Noroeste"/>
    <n v="919"/>
    <n v="6400919"/>
    <s v="AÑASCO"/>
    <x v="0"/>
    <s v="PUMA"/>
    <m/>
    <m/>
    <s v="OON"/>
    <s v="ANA2"/>
    <s v="VP PETROLEUM "/>
    <s v="CARR #2  KM 141.50 BO. QUEBRADA LARGA"/>
    <n v="81.7"/>
    <n v="96.7"/>
    <n v="88.7"/>
  </r>
  <r>
    <s v="Noroeste"/>
    <n v="1173"/>
    <n v="3601173"/>
    <s v="AÑASCO"/>
    <x v="7"/>
    <s v="ECOMAXX"/>
    <s v="IND"/>
    <s v="N/A"/>
    <s v="TT"/>
    <s v="ANA1"/>
    <s v="GARAGE ESTEVEZ (ANTES INDEPENDIENTE)"/>
    <s v="PUEBLO"/>
    <n v="78.7"/>
    <n v="96.7"/>
    <m/>
  </r>
  <r>
    <s v="Noroeste"/>
    <n v="790"/>
    <n v="3606790"/>
    <s v="AÑASCO"/>
    <x v="3"/>
    <s v="GULF"/>
    <m/>
    <m/>
    <s v="TT"/>
    <s v="ANA1"/>
    <s v="GULF S/S"/>
    <s v="CARR 402 KM 2.2 / E/ CARR 2"/>
    <n v="80.7"/>
    <n v="98.7"/>
    <m/>
  </r>
  <r>
    <s v="Noroeste"/>
    <n v="655"/>
    <n v="6400655"/>
    <s v="AÑASCO"/>
    <x v="0"/>
    <s v="PUMA"/>
    <m/>
    <m/>
    <s v="JR"/>
    <s v="ANA2"/>
    <s v="DAWAHRA INVESTORS, LLC"/>
    <s v="CARR. #2, KM. 142.8"/>
    <m/>
    <m/>
    <m/>
  </r>
  <r>
    <s v="Noroeste"/>
    <n v="5093"/>
    <n v="3605093"/>
    <s v="AÑASCO"/>
    <x v="4"/>
    <s v="IND"/>
    <m/>
    <m/>
    <s v="TT"/>
    <s v="ANA3"/>
    <s v="AUGUSTO ARCE"/>
    <s v="PR 109, KM. 0.6"/>
    <m/>
    <m/>
    <m/>
  </r>
  <r>
    <s v="Norte-Central"/>
    <n v="1179"/>
    <n v="3601179"/>
    <s v="ARECIBO"/>
    <x v="2"/>
    <s v="MOBIL"/>
    <s v="SHELL"/>
    <d v="2022-11-01T00:00:00"/>
    <s v="IR"/>
    <s v="ARE3"/>
    <s v="PIT STOP"/>
    <s v="PR 129, KM. 10.7"/>
    <n v="77.7"/>
    <n v="95.7"/>
    <n v="81.7"/>
  </r>
  <r>
    <s v="Norte-Central"/>
    <n v="577"/>
    <n v="6400577"/>
    <s v="ARECIBO"/>
    <x v="0"/>
    <s v="PUMA"/>
    <m/>
    <m/>
    <s v="EL"/>
    <s v="ARE2"/>
    <s v="EMERITO ROSA VEGA"/>
    <s v="CARR 662, INT 638, BO DOMINGO RUIZ"/>
    <n v="78.7"/>
    <n v="95.7"/>
    <n v="81.7"/>
  </r>
  <r>
    <s v="Norte-Central"/>
    <n v="1177"/>
    <n v="3601177"/>
    <s v="ARECIBO"/>
    <x v="3"/>
    <s v="GULF"/>
    <m/>
    <m/>
    <s v="IR"/>
    <s v="ARE3"/>
    <s v="EXPRESO GAS"/>
    <s v="PR 129, KM. "/>
    <n v="78.7"/>
    <n v="95.7"/>
    <n v="82.7"/>
  </r>
  <r>
    <s v="Norte-Central"/>
    <n v="1006"/>
    <n v="3601006"/>
    <s v="ARECIBO"/>
    <x v="4"/>
    <s v="PHILLIPS 66"/>
    <s v="GULF"/>
    <m/>
    <s v="IR"/>
    <s v="ARE2"/>
    <s v="BEST GAS"/>
    <s v="PR 2, KM. 65.7, BO. SANTANA"/>
    <n v="78.7"/>
    <n v="96.7"/>
    <n v="82.7"/>
  </r>
  <r>
    <s v="Norte-Central"/>
    <n v="502"/>
    <n v="6400502"/>
    <s v="ARECIBO"/>
    <x v="6"/>
    <s v="TEXACO"/>
    <s v="PUMA"/>
    <m/>
    <s v="NC"/>
    <s v="ARE1"/>
    <s v="CMN STATION"/>
    <s v="AVE. LLORENS TORRES 289, ESQ CRISTOBAL COLON"/>
    <n v="78.7"/>
    <n v="96.7"/>
    <n v="82.7"/>
  </r>
  <r>
    <s v="Norte-Central"/>
    <n v="3200"/>
    <n v="3603200"/>
    <s v="ARECIBO"/>
    <x v="2"/>
    <s v="MOBIL"/>
    <s v="SHELL"/>
    <d v="2022-10-01T00:00:00"/>
    <s v="IR"/>
    <s v="ARE3"/>
    <s v="PAITO GAS STATION"/>
    <s v="PR 129, KM. 5.6"/>
    <n v="79.7"/>
    <n v="99.7"/>
    <n v="82.7"/>
  </r>
  <r>
    <s v="Norte-Central"/>
    <n v="1178"/>
    <n v="3601178"/>
    <s v="ARECIBO"/>
    <x v="3"/>
    <s v="GULF"/>
    <s v="IND"/>
    <d v="2018-10-01T00:00:00"/>
    <s v="IR"/>
    <s v="ARE3"/>
    <s v="EVOLUTION"/>
    <s v="CARR 129 KM 9.1 / OPP/ CARR 130"/>
    <n v="79.7"/>
    <n v="96.7"/>
    <n v="83.7"/>
  </r>
  <r>
    <s v="Norte-Central"/>
    <n v="6008"/>
    <n v="3606008"/>
    <s v="ARECIBO"/>
    <x v="3"/>
    <s v="GULF"/>
    <m/>
    <m/>
    <s v="IR"/>
    <s v="ARE3"/>
    <s v="HECTOR MARTÍNEZ"/>
    <s v="CARR 123 KM 78.8, BO. HATO VIEJO (PR-6609)"/>
    <n v="82.7"/>
    <n v="97.7"/>
    <n v="83.7"/>
  </r>
  <r>
    <s v="Norte-Central"/>
    <n v="570"/>
    <n v="6400570"/>
    <s v="ARECIBO"/>
    <x v="0"/>
    <s v="PUMA"/>
    <m/>
    <m/>
    <s v="EL"/>
    <s v="ARE5"/>
    <s v="JOSE A RIVERA GONZALEZ"/>
    <s v="CARR. # 651 KM. 3.2, BO. HATO ARRIBA,ARECIBO"/>
    <n v="79.7"/>
    <n v="98.7"/>
    <n v="83.7"/>
  </r>
  <r>
    <s v="Norte-Central"/>
    <n v="953"/>
    <n v="6400953"/>
    <s v="ARECIBO"/>
    <x v="0"/>
    <s v="PUMA"/>
    <m/>
    <m/>
    <s v="EL"/>
    <s v="ARE1"/>
    <s v="FAZTUDOAPP, LLC"/>
    <s v="CARR #2, ESQUINA CARR #10"/>
    <n v="78.7"/>
    <m/>
    <n v="83.7"/>
  </r>
  <r>
    <s v="Norte-Central"/>
    <n v="2093"/>
    <n v="3602093"/>
    <s v="ARECIBO"/>
    <x v="3"/>
    <s v="GULF"/>
    <s v="TOTAL"/>
    <s v="N/A"/>
    <s v="IR"/>
    <s v="ARE2"/>
    <s v="PR 2, KM. 69.9"/>
    <s v="PR 2, KM. 69.9"/>
    <n v="81.7"/>
    <n v="98.7"/>
    <n v="85.7"/>
  </r>
  <r>
    <s v="Norte-Central"/>
    <n v="129"/>
    <n v="6400129"/>
    <s v="ARECIBO"/>
    <x v="0"/>
    <s v="PUMA"/>
    <m/>
    <m/>
    <s v="EL"/>
    <s v="ARE3"/>
    <s v="ROX GAS INC."/>
    <s v="CARR. #129 KM. 39.4 "/>
    <n v="79.7"/>
    <n v="98.7"/>
    <n v="87.7"/>
  </r>
  <r>
    <s v="Norte-Central"/>
    <n v="1095"/>
    <n v="3601095"/>
    <s v="ARECIBO"/>
    <x v="3"/>
    <s v="GULF"/>
    <m/>
    <m/>
    <s v="IR"/>
    <s v="ARE2"/>
    <s v="BALTAZAR RODRÍGUEZ"/>
    <s v="PR 2, KM. 66.6"/>
    <n v="77.7"/>
    <n v="95.7"/>
    <m/>
  </r>
  <r>
    <s v="Norte-Central"/>
    <n v="111"/>
    <n v="6400111"/>
    <s v="ARECIBO"/>
    <x v="0"/>
    <s v="PUMA"/>
    <m/>
    <m/>
    <s v="EL"/>
    <s v="ARE2"/>
    <s v="ROX GAS INC."/>
    <s v="CARR. #2 KM. 68.1 BO. SANTANA"/>
    <n v="78.7"/>
    <n v="95.7"/>
    <m/>
  </r>
  <r>
    <s v="Norte-Central"/>
    <n v="3002"/>
    <n v="3603002"/>
    <s v="ARECIBO"/>
    <x v="2"/>
    <s v="MOBIL"/>
    <s v="SHELL"/>
    <d v="2022-10-01T00:00:00"/>
    <s v="IR"/>
    <s v="ARE1"/>
    <s v="NELSON SANTIAGO"/>
    <s v="PR 2, KM. 74.4, ENTRADA ISLOTE"/>
    <n v="80.7"/>
    <n v="96.7"/>
    <m/>
  </r>
  <r>
    <s v="Norte-Central"/>
    <n v="506"/>
    <n v="6400506"/>
    <s v="ARECIBO"/>
    <x v="6"/>
    <s v="TEXACO"/>
    <s v="PUMA"/>
    <m/>
    <s v="EL"/>
    <s v="ARE4"/>
    <s v="PUNTO CARIBE PETROLEUM LLC"/>
    <s v="CARR. #653,    KM. 0.1"/>
    <n v="81.7"/>
    <n v="96.7"/>
    <m/>
  </r>
  <r>
    <s v="Norte-Central"/>
    <n v="1004"/>
    <n v="3601004"/>
    <s v="ARECIBO"/>
    <x v="3"/>
    <s v="GULF"/>
    <m/>
    <m/>
    <s v="IR"/>
    <s v="ARE1"/>
    <s v="LORD GAS"/>
    <s v="PR 10, CASI  ESQ. AVE. LLORENS TORRES (PR 2)"/>
    <n v="79.7"/>
    <n v="97.7"/>
    <m/>
  </r>
  <r>
    <s v="Norte-Central"/>
    <n v="2033"/>
    <n v="3602033"/>
    <s v="ARECIBO"/>
    <x v="1"/>
    <s v="TOTAL"/>
    <m/>
    <m/>
    <s v="IR"/>
    <s v="ARE1"/>
    <s v="LUIS MERCADO"/>
    <s v="AVE. MIRAMAR, 534"/>
    <n v="80.7"/>
    <n v="97.7"/>
    <m/>
  </r>
  <r>
    <s v="Norte-Central"/>
    <n v="511"/>
    <n v="6400511"/>
    <s v="ARECIBO"/>
    <x v="6"/>
    <s v="TEXACO"/>
    <s v="PUMA"/>
    <m/>
    <s v="EL"/>
    <s v="ARE2"/>
    <s v="OMAR AGOSTO DIAZ"/>
    <s v="CARR. # 2 KM. 69.5, BO. SANTANA"/>
    <n v="79.7"/>
    <n v="98.7"/>
    <m/>
  </r>
  <r>
    <s v="Norte-Central"/>
    <n v="6006"/>
    <n v="3606006"/>
    <s v="ARECIBO"/>
    <x v="3"/>
    <s v="GULF"/>
    <m/>
    <m/>
    <s v="IR"/>
    <s v="ARE2"/>
    <s v="MEDINA S/S"/>
    <s v="PR 2, KM. 63.4"/>
    <n v="80.7"/>
    <n v="98.7"/>
    <m/>
  </r>
  <r>
    <s v="Norte-Central"/>
    <n v="2034"/>
    <n v="3602034"/>
    <s v="ARECIBO"/>
    <x v="1"/>
    <s v="TOTAL"/>
    <m/>
    <m/>
    <s v="IR"/>
    <s v="ARE1"/>
    <s v="LUIS RIVERA"/>
    <s v="AVE. LLORENS TORRES 205 / CRISTOBAL COLON"/>
    <n v="80.7"/>
    <n v="98.7"/>
    <m/>
  </r>
  <r>
    <s v="Norte-Central"/>
    <n v="2032"/>
    <n v="3602032"/>
    <s v="ARECIBO"/>
    <x v="1"/>
    <s v="TOTAL"/>
    <m/>
    <m/>
    <s v="IR"/>
    <s v="ARE1"/>
    <s v="VISTAAZUL"/>
    <s v="PR 2, VISTA AZUL S.C."/>
    <n v="81.7"/>
    <n v="98.7"/>
    <m/>
  </r>
  <r>
    <s v="Norte-Central"/>
    <n v="921"/>
    <n v="6400921"/>
    <s v="ARECIBO"/>
    <x v="6"/>
    <s v="TEXACO"/>
    <s v="PUMA"/>
    <d v="2021-09-01T00:00:00"/>
    <s v="EL"/>
    <s v="ARE6"/>
    <s v="MEGA PETROLEUM CORP."/>
    <s v="CARR 639 KM1.7 BO SABANA HOYO"/>
    <n v="80.7"/>
    <n v="99.7"/>
    <m/>
  </r>
  <r>
    <s v="Norte-Central"/>
    <n v="3095"/>
    <n v="3603095"/>
    <s v="ARECIBO"/>
    <x v="2"/>
    <s v="MOBIL"/>
    <s v="SHELL"/>
    <d v="2022-10-01T00:00:00"/>
    <s v="IR"/>
    <s v="ARE3"/>
    <s v="LUIS NIEVES"/>
    <s v="PR 129, KM. 3.4"/>
    <n v="83.7"/>
    <n v="99.7"/>
    <m/>
  </r>
  <r>
    <s v="Norte-Central"/>
    <n v="931"/>
    <n v="6400931"/>
    <s v="ARECIBO"/>
    <x v="6"/>
    <s v="TEXACO"/>
    <m/>
    <m/>
    <s v="JV"/>
    <s v="ARE1"/>
    <s v="JBE, LLC"/>
    <s v="CARR. PR #2, KM 80, HATO BAJO # 6"/>
    <s v="82.7"/>
    <n v="99.7"/>
    <m/>
  </r>
  <r>
    <s v="Norte-Central"/>
    <n v="505"/>
    <n v="6400505"/>
    <s v="ARECIBO"/>
    <x v="6"/>
    <s v="TEXACO"/>
    <s v="ANYTIME"/>
    <d v="2020-03-01T00:00:00"/>
    <s v="EL"/>
    <s v="ARE7"/>
    <s v="VP PETROLEUM INC / ANTES ANYTIME/ANTES PUMA"/>
    <s v="CARR. # 10 KM. 75.0, ARECIBO"/>
    <n v="78.7"/>
    <m/>
    <m/>
  </r>
  <r>
    <s v="Norte-Central"/>
    <n v="504"/>
    <n v="6400504"/>
    <s v="ARECIBO"/>
    <x v="0"/>
    <s v="PUMA"/>
    <m/>
    <m/>
    <s v="EL"/>
    <s v="ARE4"/>
    <s v="ALBERTO VELEZ PEREZ"/>
    <s v="CARR 653 KM 2.1, BARRIO HATO ABAJO"/>
    <n v="81.7"/>
    <m/>
    <m/>
  </r>
  <r>
    <s v="Norte-Central"/>
    <n v="6007"/>
    <n v="3606007"/>
    <s v="ARECIBO"/>
    <x v="3"/>
    <s v="GULF"/>
    <m/>
    <m/>
    <s v="IR"/>
    <s v="ARE3"/>
    <s v="EVOLUTION"/>
    <s v="CARR. 129 KM. 8.8"/>
    <m/>
    <m/>
    <m/>
  </r>
  <r>
    <s v="Norte-Central"/>
    <n v="545"/>
    <n v="6400545"/>
    <s v="ARECIBO"/>
    <x v="6"/>
    <s v="TEXACO"/>
    <s v="PUMA"/>
    <m/>
    <s v="EL"/>
    <s v="ARE3"/>
    <s v="JOSE A. RIVERA GONZALEZ"/>
    <s v="CARR #129, KM 35.8, BO. DOMINGUITO, ARECIBO"/>
    <m/>
    <m/>
    <m/>
  </r>
  <r>
    <s v="Norte-Central"/>
    <n v="1005"/>
    <n v="3601005"/>
    <s v="ARECIBO"/>
    <x v="2"/>
    <s v="MOBIL"/>
    <s v="SHELL"/>
    <d v="2022-11-01T00:00:00"/>
    <s v="IR"/>
    <s v="ARE2"/>
    <s v="GLOBAL S/S"/>
    <s v="PR 2, KM. 67.0"/>
    <m/>
    <m/>
    <m/>
  </r>
  <r>
    <s v="Norte-Central"/>
    <n v="3001"/>
    <n v="3603001"/>
    <s v="ARECIBO"/>
    <x v="2"/>
    <s v="MOBIL"/>
    <s v="SHELL"/>
    <d v="2022-11-01T00:00:00"/>
    <s v="IR"/>
    <s v="ARE1"/>
    <s v="HANI NAFET"/>
    <s v="DE DIEGO 406 / CADILLA MARTINEZ"/>
    <m/>
    <m/>
    <m/>
  </r>
  <r>
    <s v="Norte-Central"/>
    <n v="1011"/>
    <n v="3610011"/>
    <s v="ARECIBO"/>
    <x v="2"/>
    <s v="MOBIL"/>
    <s v="SHELL"/>
    <d v="2022-10-01T00:00:00"/>
    <s v="IR"/>
    <s v="ARE3"/>
    <s v="SPEEDWAY S/S"/>
    <s v="AVE MIRAMAR # 1062"/>
    <m/>
    <m/>
    <m/>
  </r>
  <r>
    <s v="Norte-Central"/>
    <n v="1176"/>
    <n v="3601176"/>
    <s v="ARECIBO"/>
    <x v="3"/>
    <s v="GULF"/>
    <m/>
    <m/>
    <s v="IR"/>
    <s v="ARE3"/>
    <s v="DAYTONA GAS"/>
    <s v="PR 129, KM. "/>
    <m/>
    <m/>
    <m/>
  </r>
  <r>
    <s v="Sureste"/>
    <n v="6702"/>
    <n v="6406702"/>
    <s v="ARROYO"/>
    <x v="6"/>
    <s v="TEXACO"/>
    <s v="ANYTIME"/>
    <d v="2020-08-01T00:00:00"/>
    <s v="RD"/>
    <s v="GUAY1"/>
    <s v="GULF&gt;ANYTIME&gt;TEXACO"/>
    <s v="PR 3, KM. 130.4/PR 178/753"/>
    <n v="83.7"/>
    <n v="98.7"/>
    <n v="84.7"/>
  </r>
  <r>
    <s v="Sureste"/>
    <n v="1201"/>
    <n v="3601201"/>
    <s v="ARROYO"/>
    <x v="2"/>
    <s v="MOBIL"/>
    <s v="SHELL"/>
    <d v="2023-03-01T00:00:00"/>
    <s v="RD"/>
    <s v="GUAY1"/>
    <s v="ANTES ECOMAXX"/>
    <s v="PR 3, KM. 130.4/PR 178/753"/>
    <n v="84.7"/>
    <n v="98.7"/>
    <n v="85.7"/>
  </r>
  <r>
    <s v="Sureste"/>
    <n v="1200"/>
    <n v="3601200"/>
    <s v="ARROYO"/>
    <x v="3"/>
    <s v="GULF"/>
    <m/>
    <m/>
    <s v="RD"/>
    <s v="ARR1"/>
    <s v="ISRAEL BENITEZ"/>
    <s v="PR 178"/>
    <n v="80.7"/>
    <n v="94.7"/>
    <m/>
  </r>
  <r>
    <s v="Sureste"/>
    <n v="2122"/>
    <n v="3602122"/>
    <s v="ARROYO"/>
    <x v="2"/>
    <s v="MOBIL"/>
    <m/>
    <m/>
    <s v="RD"/>
    <s v="ARR1"/>
    <s v="JOSÉ L. GARCÍA/(ANTES TOTAL)"/>
    <s v="PR 178, KM. 1.3, BO. GUÁSIMAS"/>
    <n v="83.7"/>
    <n v="96.7"/>
    <m/>
  </r>
  <r>
    <s v="Norte"/>
    <n v="2110"/>
    <n v="3602110"/>
    <s v="BARCELONETA"/>
    <x v="1"/>
    <s v="TOTAL"/>
    <m/>
    <m/>
    <s v="VS"/>
    <s v="BAR1"/>
    <s v="ABBOTT"/>
    <s v="PR 140"/>
    <n v="77.7"/>
    <n v="95.7"/>
    <n v="83.7"/>
  </r>
  <r>
    <s v="Norte"/>
    <n v="1054"/>
    <n v="3601054"/>
    <s v="BARCELONETA"/>
    <x v="3"/>
    <s v="GULF"/>
    <m/>
    <m/>
    <s v="VS"/>
    <s v="BAR1"/>
    <s v="RAFAEL MONSERRAT"/>
    <s v="PR 2, KM. 55.9"/>
    <n v="79.7"/>
    <n v="93.7"/>
    <n v="84.7"/>
  </r>
  <r>
    <s v="Norte"/>
    <n v="104"/>
    <n v="6400104"/>
    <s v="BARCELONETA"/>
    <x v="0"/>
    <s v="PUMA"/>
    <m/>
    <m/>
    <s v="CC"/>
    <s v="BAR1"/>
    <s v="RAFAEL NEGRON POLANCO"/>
    <s v="CARR. #2 &amp; 140 KM. 58 CRUCE DAVILA"/>
    <n v="82.7"/>
    <n v="99.7"/>
    <n v="105.7"/>
  </r>
  <r>
    <s v="Norte"/>
    <n v="567"/>
    <n v="6400567"/>
    <s v="BARCELONETA"/>
    <x v="6"/>
    <s v="TEXACO"/>
    <s v="PUMA"/>
    <m/>
    <s v="CC"/>
    <s v="BAR1"/>
    <s v="MOHAMMED SABER ODEH"/>
    <s v="CALLE TOMÁS DÁVILA NUM. 13"/>
    <n v="82.7"/>
    <n v="99.7"/>
    <n v="111.7"/>
  </r>
  <r>
    <s v="Norte"/>
    <n v="994"/>
    <n v="6400994"/>
    <s v="BARCELONETA"/>
    <x v="0"/>
    <s v="PUMA"/>
    <m/>
    <m/>
    <s v="CC"/>
    <s v="FLO1"/>
    <s v="ODEH ABDULJAWAD ODEH"/>
    <s v="CARR. # 140  KM. 60.9. BO CIMARRONAS"/>
    <n v="82.7"/>
    <n v="99.7"/>
    <n v="112.7"/>
  </r>
  <r>
    <s v="Norte"/>
    <n v="3036"/>
    <n v="3603036"/>
    <s v="BARCELONETA"/>
    <x v="2"/>
    <s v="MOBIL"/>
    <s v="SHELL"/>
    <d v="2022-10-01T00:00:00"/>
    <s v="VS"/>
    <s v="BAR1"/>
    <s v="CÉSAR COLÓN"/>
    <s v="PR 2, KM. 55.5"/>
    <n v="79.7"/>
    <n v="93.7"/>
    <m/>
  </r>
  <r>
    <s v="Norte"/>
    <n v="1114"/>
    <n v="3601114"/>
    <s v="BARCELONETA"/>
    <x v="5"/>
    <s v="SHELL"/>
    <s v="TORAL"/>
    <m/>
    <s v="VS"/>
    <s v="BAR1"/>
    <s v="TORAL"/>
    <s v="PR 2, KM. 56.6"/>
    <n v="79.7"/>
    <n v="94.7"/>
    <m/>
  </r>
  <r>
    <s v="Central"/>
    <n v="6210"/>
    <n v="3606210"/>
    <s v="BARRANQUITAS"/>
    <x v="3"/>
    <s v="GULF"/>
    <m/>
    <m/>
    <s v="VS"/>
    <s v="BRQ1"/>
    <s v="VICTOR TORRES"/>
    <s v="PR 152, KM. 2.1"/>
    <n v="77.7"/>
    <n v="91.7"/>
    <n v="78.7"/>
  </r>
  <r>
    <s v="Central"/>
    <n v="971"/>
    <n v="6400971"/>
    <s v="BARRANQUITAS"/>
    <x v="0"/>
    <s v="PUMA"/>
    <m/>
    <m/>
    <s v="SM"/>
    <s v="BRQ1"/>
    <s v="JAVIER PEREZ MARCANO"/>
    <s v="CARR #152 KM 6.6 BO. QUEBRADILLAS"/>
    <n v="81.7"/>
    <n v="97.7"/>
    <n v="85.7"/>
  </r>
  <r>
    <s v="Central"/>
    <n v="3203"/>
    <n v="3603203"/>
    <s v="BARRANQUITAS"/>
    <x v="2"/>
    <s v="MOBIL"/>
    <s v="SHELL"/>
    <d v="2022-11-01T00:00:00"/>
    <s v="VS"/>
    <s v="BRQ1"/>
    <s v="TSSL S/S"/>
    <s v="PR 152 INT. PR 771"/>
    <n v="79.7"/>
    <n v="94.7"/>
    <n v="86.7"/>
  </r>
  <r>
    <s v="Central"/>
    <n v="3204"/>
    <n v="3603204"/>
    <s v="BARRANQUITAS"/>
    <x v="2"/>
    <s v="MOBIL"/>
    <s v="SHELL"/>
    <d v="2022-11-01T00:00:00"/>
    <s v="VS"/>
    <s v="BRQ3"/>
    <s v="RODOLFO TORRES"/>
    <s v="CALLE BARCELÓ # 2"/>
    <n v="79.7"/>
    <n v="95.7"/>
    <m/>
  </r>
  <r>
    <s v="Central"/>
    <n v="382"/>
    <n v="6400382"/>
    <s v="BARRANQUITAS"/>
    <x v="0"/>
    <s v="PUMA"/>
    <m/>
    <m/>
    <s v="SM"/>
    <s v="BRQ2"/>
    <s v="JOSE E. COLON ORTIZ"/>
    <s v="CARR. #156 KM 10.5 BO PALO HINCADO"/>
    <n v="80.7"/>
    <n v="98.7"/>
    <m/>
  </r>
  <r>
    <s v="Norte"/>
    <n v="1032"/>
    <n v="3601032"/>
    <s v="BAYAMON"/>
    <x v="4"/>
    <s v="IND"/>
    <m/>
    <m/>
    <s v="FC"/>
    <s v="BAY1"/>
    <s v="NIMAY S/S"/>
    <s v="PR 2, KM. 16.1"/>
    <n v="76.7"/>
    <n v="91.7"/>
    <n v="76.7"/>
  </r>
  <r>
    <s v="Metro"/>
    <n v="2185"/>
    <n v="3602185"/>
    <s v="BAYAMON"/>
    <x v="4"/>
    <s v="IND"/>
    <m/>
    <m/>
    <s v="VS"/>
    <s v="VEGB1"/>
    <s v="ANYTIME"/>
    <s v="PR 831/ESQ. HIBISCOS"/>
    <n v="76.7"/>
    <n v="91.7"/>
    <n v="77.7"/>
  </r>
  <r>
    <s v="Metro"/>
    <n v="1206"/>
    <n v="3601206"/>
    <s v="BAYAMON"/>
    <x v="4"/>
    <s v="IND"/>
    <m/>
    <m/>
    <s v="FC"/>
    <s v="BAY1"/>
    <s v="EDWIN RUBERO"/>
    <s v="LOS MILLONES (AVE. PERIFERAL/CALLE 9)"/>
    <n v="75.7"/>
    <n v="92.7"/>
    <n v="77.7"/>
  </r>
  <r>
    <s v="Central"/>
    <n v="1155"/>
    <n v="3601155"/>
    <s v="BAYAMON"/>
    <x v="3"/>
    <s v="GULF"/>
    <m/>
    <m/>
    <s v="FC"/>
    <s v="BAY2"/>
    <s v="ISRAEL BENÍTEZ"/>
    <s v="PR 167, KM. 15.5"/>
    <n v="77.7"/>
    <n v="93.7"/>
    <n v="78.7"/>
  </r>
  <r>
    <s v="Norte"/>
    <n v="402"/>
    <n v="6400402"/>
    <s v="BAYAMON"/>
    <x v="5"/>
    <s v="SHELL"/>
    <s v="PUMA"/>
    <d v="2024-07-01T00:00:00"/>
    <s v="SM"/>
    <s v="BAY1"/>
    <s v="SHELL HATO TEJAS"/>
    <s v="CARR #2 KM 14.5 HATO TEJAS"/>
    <n v="77.7"/>
    <n v="93.7"/>
    <n v="78.7"/>
  </r>
  <r>
    <s v="Metro"/>
    <n v="1113"/>
    <n v="3601113"/>
    <s v="BAYAMON"/>
    <x v="5"/>
    <s v="SHELL"/>
    <s v="TORAL"/>
    <d v="2023-01-01T00:00:00"/>
    <s v="FC"/>
    <s v="BAY3"/>
    <s v="TORAL"/>
    <s v="AVE. MAGNOLIA"/>
    <n v="78.7"/>
    <n v="94.7"/>
    <n v="78.7"/>
  </r>
  <r>
    <s v="Central"/>
    <n v="479"/>
    <n v="6400479"/>
    <s v="BAYAMON"/>
    <x v="3"/>
    <s v="GULF"/>
    <s v="PUMA"/>
    <d v="2021-06-01T00:00:00"/>
    <s v="SM"/>
    <s v="BAY2"/>
    <s v="CENTRAL FUEL CORP. S/S"/>
    <s v="AVE. CASTIGLIONI Y CALLE 21 BAYAMÓN GARDENS"/>
    <n v="76.7"/>
    <n v="92.7"/>
    <n v="79.7"/>
  </r>
  <r>
    <s v="Norte"/>
    <n v="1157"/>
    <n v="3601157"/>
    <s v="BAYAMON"/>
    <x v="4"/>
    <s v="SUNOCO"/>
    <s v="PHILLIPS 76"/>
    <d v="2024-02-01T00:00:00"/>
    <s v="FC"/>
    <s v="BAY1"/>
    <s v="HATO TEJAS S/S (ECOMAXX&gt;PHILLIPS 66&gt;SUNOCO)"/>
    <s v="PR 2, KM. 15.9"/>
    <n v="77.7"/>
    <n v="84.7"/>
    <n v="80.7"/>
  </r>
  <r>
    <s v="Metro"/>
    <n v="1"/>
    <n v="6400001"/>
    <s v="BAYAMON"/>
    <x v="6"/>
    <s v="TEXACO"/>
    <s v="PUMA"/>
    <d v="2021-04-01T00:00:00"/>
    <s v="SM"/>
    <s v="BAY2"/>
    <s v="FOREST HILLS FUEL CORP."/>
    <s v="MARGINAL &amp; PAZ FOREST HILLS"/>
    <n v="79.7"/>
    <n v="97.7"/>
    <n v="82.7"/>
  </r>
  <r>
    <s v="Central"/>
    <n v="2036"/>
    <n v="3602036"/>
    <s v="BAYAMON"/>
    <x v="1"/>
    <s v="TOTAL"/>
    <m/>
    <m/>
    <s v="FC"/>
    <s v="BAY2"/>
    <s v="FLORENCIO SÁNCHEZ"/>
    <s v="PR 167, MARGINAL 6-A"/>
    <n v="82.7"/>
    <n v="98.7"/>
    <n v="82.7"/>
  </r>
  <r>
    <s v="Central"/>
    <n v="3020"/>
    <n v="3603020"/>
    <s v="BAYAMON"/>
    <x v="2"/>
    <s v="MOBIL"/>
    <s v="SHELL"/>
    <d v="2022-10-01T00:00:00"/>
    <s v="FC"/>
    <s v="BAY2"/>
    <s v="COOP BUENA VISTA"/>
    <s v="PR 167, KM. 15.4"/>
    <n v="77.7"/>
    <n v="93.7"/>
    <n v="83.7"/>
  </r>
  <r>
    <s v="Norte"/>
    <n v="2091"/>
    <n v="3602091"/>
    <s v="BAYAMON"/>
    <x v="1"/>
    <s v="TOTAL"/>
    <m/>
    <m/>
    <s v="FC"/>
    <s v="BAY1"/>
    <s v="COVADONGA"/>
    <s v="PR 2 KM. 15.9 / ESQ. AVE DON PELAYO"/>
    <n v="79.7"/>
    <n v="95.7"/>
    <n v="83.7"/>
  </r>
  <r>
    <s v="Central"/>
    <n v="473"/>
    <n v="6400473"/>
    <s v="BAYAMON"/>
    <x v="0"/>
    <s v="PUMA"/>
    <m/>
    <m/>
    <s v="SM"/>
    <s v="BAY2"/>
    <s v="911 TIER AND FUEL DISTRIBUTORS"/>
    <s v="CARR. #167, KM. 19.4  ROYAL GARDENS"/>
    <n v="75.7"/>
    <m/>
    <n v="83.7"/>
  </r>
  <r>
    <s v="Metro"/>
    <n v="2041"/>
    <n v="3602041"/>
    <s v="BAYAMON"/>
    <x v="1"/>
    <s v="TOTAL"/>
    <m/>
    <m/>
    <s v="FC"/>
    <s v="BAY2"/>
    <s v="HERBERT MORALES"/>
    <s v="AVE LAUREL, ESQ. CARR 831"/>
    <n v="77.7"/>
    <n v="94.7"/>
    <n v="84.7"/>
  </r>
  <r>
    <s v="Norte"/>
    <n v="84"/>
    <n v="6400084"/>
    <s v="BAYAMON"/>
    <x v="0"/>
    <s v="PUMA"/>
    <m/>
    <m/>
    <s v="CC"/>
    <s v="BAY1"/>
    <s v="ASMAR ENERGY PETROLEUM INC"/>
    <s v="PR 2, KM 15.7 ESQ. AVE. COVAGONGA (PR 864)"/>
    <n v="79.7"/>
    <n v="97.7"/>
    <n v="85.7"/>
  </r>
  <r>
    <s v="Metro"/>
    <n v="34"/>
    <n v="6400034"/>
    <s v="BAYAMON"/>
    <x v="6"/>
    <s v="TEXACO"/>
    <s v="PUMA"/>
    <m/>
    <s v="TJ"/>
    <s v="BAY4"/>
    <s v="MODESTO VELEZ RODRIGUEZ"/>
    <s v="AVE. AGUAS BUENAS (CARR 174) ESQ CALLE 9, BO. JUAN SANCHEZ"/>
    <n v="81.7"/>
    <n v="97.7"/>
    <n v="85.7"/>
  </r>
  <r>
    <s v="Metro"/>
    <n v="736"/>
    <n v="6400736"/>
    <s v="BAYAMON"/>
    <x v="6"/>
    <s v="TEXACO"/>
    <s v="PUMA"/>
    <m/>
    <s v="TJ"/>
    <s v="BAY4"/>
    <s v="ROYAL PETROLEUM INTERNATIONAL CORP/ANTES PUMA"/>
    <s v="CARR. #174 BO. MINILLAS (AL LADO NATIONAL)"/>
    <n v="81.7"/>
    <n v="97.7"/>
    <n v="85.7"/>
  </r>
  <r>
    <s v="Metro"/>
    <n v="489"/>
    <n v="6400489"/>
    <s v="BAYAMON"/>
    <x v="6"/>
    <s v="TEXACO"/>
    <s v="PUMA"/>
    <m/>
    <s v="TJ"/>
    <s v="BAY4"/>
    <s v="GAMA GROUP, INC"/>
    <s v="CARR. #174 KM. 1.7,  MINILLAS (SUBWAY)"/>
    <n v="81.7"/>
    <n v="97.7"/>
    <n v="85.7"/>
  </r>
  <r>
    <s v="Norte"/>
    <n v="2040"/>
    <n v="3602040"/>
    <s v="BAYAMON"/>
    <x v="1"/>
    <s v="TOTAL"/>
    <m/>
    <m/>
    <s v="FC"/>
    <s v="TOAB4"/>
    <s v="NUEVA"/>
    <s v="PR 864, LA ARENA"/>
    <n v="79.7"/>
    <n v="96.7"/>
    <n v="86.7"/>
  </r>
  <r>
    <s v="Central"/>
    <n v="1111"/>
    <n v="3601111"/>
    <s v="BAYAMON"/>
    <x v="5"/>
    <s v="SHELL"/>
    <s v="GULF"/>
    <d v="2024-03-01T00:00:00"/>
    <s v="FC"/>
    <s v="BAY2"/>
    <s v="EFRAIN REYES"/>
    <s v="PR 167, KM. 16.1"/>
    <n v="82.7"/>
    <n v="95.7"/>
    <n v="88.7"/>
  </r>
  <r>
    <s v="Metro"/>
    <n v="377"/>
    <n v="6400377"/>
    <s v="BAYAMON"/>
    <x v="0"/>
    <s v="PUMA"/>
    <m/>
    <m/>
    <s v="TJ"/>
    <s v="BAY1"/>
    <s v="JORGE AVILES VEVE"/>
    <s v="WEST MAIN ESQ. AVE. COMERIO, SIERRA BAYAMON"/>
    <n v="82.7"/>
    <n v="99.7"/>
    <n v="88.7"/>
  </r>
  <r>
    <s v="Metro"/>
    <n v="214"/>
    <n v="6400214"/>
    <s v="BAYAMON"/>
    <x v="0"/>
    <s v="PUMA"/>
    <m/>
    <m/>
    <s v="TJ"/>
    <s v="BAY4"/>
    <s v="GAMA GROUP, INC"/>
    <s v="AVE. LOMAS VERDES INT. RD. 174,URB. LOMAS VERDES"/>
    <n v="83.7"/>
    <n v="99.7"/>
    <n v="89.7"/>
  </r>
  <r>
    <s v="Norte"/>
    <n v="1112"/>
    <n v="3601112"/>
    <s v="BAYAMON"/>
    <x v="3"/>
    <s v="GULF"/>
    <m/>
    <m/>
    <s v="FC"/>
    <s v="BAY1"/>
    <s v="BEST PETROLEUM"/>
    <s v="PR 2, HATO TEJAS"/>
    <n v="76.7"/>
    <n v="91.7"/>
    <m/>
  </r>
  <r>
    <s v="Metro"/>
    <n v="934"/>
    <n v="3400934"/>
    <s v="BAYAMON"/>
    <x v="4"/>
    <s v="PHILLIPS 66"/>
    <s v="PUMA"/>
    <m/>
    <s v="SM"/>
    <s v="BAY1"/>
    <s v="ODEH PETROLEUM INC./ANTES PUMA"/>
    <s v="URB HERMANAS DÁVILA, AVE. BETANCES CALLE 3, LOTE 1-A"/>
    <n v="75.7"/>
    <n v="93.7"/>
    <m/>
  </r>
  <r>
    <s v="Metro"/>
    <n v="3026"/>
    <n v="3603026"/>
    <s v="BAYAMON"/>
    <x v="2"/>
    <s v="MOBIL"/>
    <s v="SHELL"/>
    <d v="2023-03-01T00:00:00"/>
    <s v="FC"/>
    <s v="BAY2"/>
    <s v="MIGUEL A. MARZÁN # 2"/>
    <s v="AVE.LAUREL, ESQ. ESPAÑA"/>
    <n v="77.7"/>
    <n v="93.7"/>
    <m/>
  </r>
  <r>
    <s v="Metro"/>
    <n v="3025"/>
    <n v="3603025"/>
    <s v="BAYAMON"/>
    <x v="5"/>
    <s v="SHELL"/>
    <s v="SHELL"/>
    <d v="2023-03-01T00:00:00"/>
    <s v="FC"/>
    <s v="BAY2"/>
    <s v="DARIO ROMÁN/ AHORA BAJO TORAL"/>
    <s v="URB. MAGNOLIA"/>
    <n v="77.7"/>
    <n v="93.7"/>
    <m/>
  </r>
  <r>
    <s v="Norte"/>
    <n v="453"/>
    <n v="6400453"/>
    <s v="BAYAMON"/>
    <x v="6"/>
    <s v="TEXACO"/>
    <m/>
    <m/>
    <s v="MP"/>
    <s v="BAY1"/>
    <s v="MAHMOUD ALI SHEHADE"/>
    <s v="CARR. 2 KM 15.4 HATO TEJAS"/>
    <n v="77.7"/>
    <n v="94.7"/>
    <m/>
  </r>
  <r>
    <s v="Metro"/>
    <n v="2038"/>
    <n v="3602038"/>
    <s v="BAYAMON"/>
    <x v="1"/>
    <s v="TOTAL"/>
    <m/>
    <m/>
    <s v="FC"/>
    <s v="TOAB1"/>
    <s v="SHEHADEH ALI MAHMOUD (ANTES JOAQUIN SILVER)"/>
    <s v="PR 167/CALLE PRINCIPE, RIO HONDO"/>
    <n v="77.7"/>
    <n v="94.7"/>
    <m/>
  </r>
  <r>
    <s v="Metro"/>
    <n v="3027"/>
    <n v="3603027"/>
    <s v="BAYAMON"/>
    <x v="2"/>
    <s v="MOBIL"/>
    <s v="SHELL"/>
    <d v="2022-09-01T00:00:00"/>
    <s v="FC"/>
    <s v="BAY4"/>
    <s v="ROBERTO MAESO"/>
    <s v="AVE. LOMAS VERDES 1-A-1A/ E/ ACACIA, PROX. PR-174"/>
    <n v="78.7"/>
    <n v="94.7"/>
    <m/>
  </r>
  <r>
    <s v="Metro"/>
    <n v="3097"/>
    <n v="3603097"/>
    <s v="BAYAMON"/>
    <x v="5"/>
    <s v="SHELL"/>
    <s v="TORAL"/>
    <d v="2022-12-01T00:00:00"/>
    <s v="FC"/>
    <s v="BAY2"/>
    <s v="PR 831, STA. JUANITA"/>
    <s v="PR 831/CALLE LAREDO, STA. JUANITA"/>
    <n v="78.7"/>
    <n v="94.7"/>
    <m/>
  </r>
  <r>
    <s v="Metro"/>
    <n v="3022"/>
    <n v="3603022"/>
    <s v="BAYAMON"/>
    <x v="5"/>
    <s v="SHELL"/>
    <s v="SHELL"/>
    <d v="2020-12-01T00:00:00"/>
    <s v="FC"/>
    <s v="BAY2"/>
    <s v="LUIS MARTÍNEZ"/>
    <s v=" PR 167, KM. 20.7"/>
    <n v="78.7"/>
    <n v="95.7"/>
    <m/>
  </r>
  <r>
    <s v="Metro"/>
    <n v="369"/>
    <n v="6400369"/>
    <s v="BAYAMON"/>
    <x v="0"/>
    <s v="PUMA"/>
    <m/>
    <m/>
    <s v="SM"/>
    <s v="BAY3"/>
    <s v="SANTA JUANITA SERVICE STATION, INC."/>
    <s v="AVE. SANTA JUANITA, ESQ.INDIA,URB. STA.JUANITA,BAY"/>
    <n v="78.7"/>
    <n v="95.7"/>
    <m/>
  </r>
  <r>
    <s v="Central"/>
    <n v="3021"/>
    <n v="3603021"/>
    <s v="BAYAMON"/>
    <x v="5"/>
    <s v="SHELL"/>
    <s v="TORAL"/>
    <d v="2022-11-01T00:00:00"/>
    <s v="FC"/>
    <s v="BAY1"/>
    <s v="IRIS SANTIAGO (ANTES TORAL)"/>
    <s v="PR 167, ESQ. CALLE 15 (CAR WASH, VICTORY S.C.)"/>
    <n v="78.7"/>
    <n v="95.7"/>
    <m/>
  </r>
  <r>
    <s v="Metro"/>
    <n v="3096"/>
    <n v="3603096"/>
    <s v="BAYAMON"/>
    <x v="5"/>
    <s v="SHELL"/>
    <s v="SHELL"/>
    <m/>
    <s v="FC"/>
    <s v="BAY2"/>
    <s v="SANTA JUANITA S/S"/>
    <s v="AVE. HOSTOS/ESQ. AVE. STA. JUANITA (PR-831)"/>
    <n v="79.7"/>
    <n v="96.7"/>
    <m/>
  </r>
  <r>
    <s v="Central"/>
    <n v="2191"/>
    <n v="3602191"/>
    <s v="BAYAMON"/>
    <x v="1"/>
    <s v="TOTAL"/>
    <m/>
    <m/>
    <s v="FC"/>
    <s v="BAY2"/>
    <s v="JOSÉ G. MEDINA"/>
    <s v="AVE. CASTIGLIONI # 51, BAYAMÓN GARDENS"/>
    <n v="79.7"/>
    <n v="96.7"/>
    <m/>
  </r>
  <r>
    <s v="Metro"/>
    <n v="3028"/>
    <n v="3603028"/>
    <s v="BAYAMON"/>
    <x v="2"/>
    <s v="MOBIL"/>
    <s v="SHELL"/>
    <d v="2022-10-01T00:00:00"/>
    <s v="FC"/>
    <s v="BAY4"/>
    <s v="NÉSTOR GONZÁLEZ"/>
    <s v="AVE. LOMAS VERDES, ESQ. NOGAL"/>
    <n v="79.7"/>
    <n v="96.7"/>
    <m/>
  </r>
  <r>
    <s v="Metro"/>
    <n v="2124"/>
    <n v="3602124"/>
    <s v="BAYAMON"/>
    <x v="1"/>
    <s v="TOTAL"/>
    <m/>
    <m/>
    <s v="FC"/>
    <s v="BAY3"/>
    <s v="ENRIQUE BRAÑAS"/>
    <s v="8VA. SECC. SANTA JUANITA"/>
    <n v="81.7"/>
    <n v="96.7"/>
    <m/>
  </r>
  <r>
    <s v="Central"/>
    <n v="1154"/>
    <n v="3601154"/>
    <s v="BAYAMON"/>
    <x v="7"/>
    <s v="ECOMAXX"/>
    <m/>
    <m/>
    <s v="FC"/>
    <s v="BAY2"/>
    <s v="ECOMAXX (US)"/>
    <s v="PR 167, KM. 15.5"/>
    <n v="76.7"/>
    <n v="97.7"/>
    <m/>
  </r>
  <r>
    <s v="Metro"/>
    <n v="333"/>
    <n v="6400333"/>
    <s v="BAYAMON"/>
    <x v="0"/>
    <s v="PUMA"/>
    <m/>
    <m/>
    <s v="TJ"/>
    <s v="TOAB1"/>
    <s v="RICARDO ROMAN EYXARON"/>
    <s v="CARR. #167, RIO HONDO SHOPPING CENTER"/>
    <n v="79.7"/>
    <n v="97.7"/>
    <m/>
  </r>
  <r>
    <s v="Norte"/>
    <n v="112"/>
    <n v="6400112"/>
    <s v="BAYAMON"/>
    <x v="6"/>
    <s v="TEXACO"/>
    <s v="PUMA"/>
    <m/>
    <s v="TJ"/>
    <s v="BAY1"/>
    <s v="SIERRA BAYAMON FUEL CORP"/>
    <s v="URB. SIERRA BAYAMON NORTH MAIN ESQ WEST MAIN "/>
    <n v="79.7"/>
    <n v="97.7"/>
    <m/>
  </r>
  <r>
    <s v="Metro"/>
    <n v="113"/>
    <n v="6400113"/>
    <s v="BAYAMON"/>
    <x v="6"/>
    <s v="TEXACO"/>
    <s v="PUMA"/>
    <d v="2021-10-01T00:00:00"/>
    <s v="SM"/>
    <s v="BAY1"/>
    <s v="ODEH PETROLEUM INC. SUPER G11"/>
    <s v="AVE. BETANCES URB. HERMANAS DÁVILA"/>
    <n v="79.7"/>
    <n v="97.7"/>
    <m/>
  </r>
  <r>
    <s v="Metro"/>
    <n v="273"/>
    <n v="6400273"/>
    <s v="BAYAMON"/>
    <x v="6"/>
    <s v="TEXACO"/>
    <s v="PUMA"/>
    <d v="2021-02-01T00:00:00"/>
    <s v="TJ"/>
    <s v="BAY5"/>
    <s v="SANTA CRUZ FUEL CORP."/>
    <s v="CARR. 32 ESQ. CALLE STA. CRUZ, BAYAMON, P.R. "/>
    <n v="79.7"/>
    <n v="97.7"/>
    <m/>
  </r>
  <r>
    <s v="Metro"/>
    <n v="3117"/>
    <n v="3603117"/>
    <s v="BAYAMON"/>
    <x v="2"/>
    <s v="MOBIL"/>
    <s v="SHELL"/>
    <d v="2022-11-01T00:00:00"/>
    <s v="FC"/>
    <s v="BAY2"/>
    <s v="RICARDO ALBARRÁN"/>
    <s v="LOS MILLONES (AVE. PERIFERAL)"/>
    <n v="79.7"/>
    <n v="97.7"/>
    <m/>
  </r>
  <r>
    <s v="Norte"/>
    <n v="199"/>
    <n v="6400199"/>
    <s v="BAYAMON"/>
    <x v="6"/>
    <s v="TEXACO"/>
    <s v="PUMA"/>
    <d v="2021-02-01T00:00:00"/>
    <s v="CC"/>
    <s v="BAY1"/>
    <s v="ASMAR ENERGY PETROLEUM INC / ANTES PUMA"/>
    <s v="CARR 2 KM 14.2 BO. HATO TEJAS"/>
    <n v="79.7"/>
    <n v="97.7"/>
    <m/>
  </r>
  <r>
    <s v="Central"/>
    <n v="2035"/>
    <n v="3602035"/>
    <s v="BAYAMON"/>
    <x v="1"/>
    <s v="TOTAL"/>
    <m/>
    <m/>
    <s v="FC"/>
    <s v="BAY2"/>
    <s v="WILFREDO SANTOS"/>
    <s v="PR 167, ESQ. 829"/>
    <n v="79.7"/>
    <n v="97.7"/>
    <m/>
  </r>
  <r>
    <s v="Metro"/>
    <n v="139"/>
    <n v="6400139"/>
    <s v="BAYAMON"/>
    <x v="6"/>
    <s v="TEXACO"/>
    <s v="PUMA"/>
    <d v="2022-10-01T00:00:00"/>
    <s v="TJ"/>
    <s v="BAY5"/>
    <s v="C-FUELS, LLC"/>
    <s v="CARR. 2 KM 8.3 BO. JUAN SANCHEZ"/>
    <n v="80.7"/>
    <n v="97.7"/>
    <m/>
  </r>
  <r>
    <s v="Metro"/>
    <n v="2109"/>
    <n v="3602109"/>
    <s v="BAYAMON"/>
    <x v="1"/>
    <s v="TOTAL"/>
    <m/>
    <m/>
    <s v="FC"/>
    <s v="BAY5"/>
    <s v="VÉLEZ SUPER S/S"/>
    <s v="CALLE SANTA CRUZ"/>
    <n v="79.7"/>
    <n v="98.7"/>
    <m/>
  </r>
  <r>
    <s v="Norte"/>
    <n v="932"/>
    <n v="6400932"/>
    <s v="BAYAMON"/>
    <x v="6"/>
    <s v="TEXACO"/>
    <s v="PUMA"/>
    <m/>
    <s v="SM"/>
    <s v="BAY1"/>
    <s v="DELTA FUELS CORP."/>
    <s v="CARR #2, KM 13.6, HATO TEJAS"/>
    <n v="80.7"/>
    <n v="98.7"/>
    <m/>
  </r>
  <r>
    <s v="Metro"/>
    <n v="3024"/>
    <n v="3603024"/>
    <s v="BAYAMON"/>
    <x v="2"/>
    <s v="MOBIL"/>
    <s v="SHELL"/>
    <d v="2023-03-01T00:00:00"/>
    <s v="FC"/>
    <s v="BAY1"/>
    <s v="CARLOS LOPATEGUI"/>
    <s v="PR 167, PQU. LAS CIENCIAS"/>
    <n v="82.7"/>
    <n v="98.7"/>
    <m/>
  </r>
  <r>
    <s v="Central"/>
    <n v="284"/>
    <n v="6400284"/>
    <s v="BAYAMON"/>
    <x v="0"/>
    <s v="PUMA"/>
    <m/>
    <m/>
    <s v="CC"/>
    <s v="TOAB3"/>
    <s v="NASIM YAHYA"/>
    <s v="CARR. #861, KM. 2.6, BO. PAJAROS AMERICANOS"/>
    <n v="83.7"/>
    <n v="98.7"/>
    <m/>
  </r>
  <r>
    <s v="Metro"/>
    <n v="2090"/>
    <n v="3602090"/>
    <s v="BAYAMON"/>
    <x v="1"/>
    <s v="TOTAL"/>
    <m/>
    <m/>
    <s v="FC"/>
    <s v="BAY2"/>
    <s v="PR 167/ CASI PR 2"/>
    <s v="PR 167/ CASI PR 2"/>
    <n v="79.7"/>
    <n v="99.7"/>
    <m/>
  </r>
  <r>
    <s v="Metro"/>
    <n v="2039"/>
    <n v="3602039"/>
    <s v="BAYAMON"/>
    <x v="1"/>
    <s v="TOTAL"/>
    <m/>
    <m/>
    <s v="FC"/>
    <s v="BAY2"/>
    <s v="HÉCTOR PÉREZ"/>
    <s v="CARR 199 / CARR 840 AVE. LAS CUMBRES, ROYAL TOWN"/>
    <n v="80.7"/>
    <n v="99.7"/>
    <m/>
  </r>
  <r>
    <s v="Metro"/>
    <n v="2125"/>
    <n v="3602125"/>
    <s v="BAYAMON"/>
    <x v="1"/>
    <s v="TOTAL"/>
    <m/>
    <m/>
    <s v="FC"/>
    <s v="BAY3"/>
    <s v="NEZAR KHALED"/>
    <s v=" AVE TNTE NELSON MARTINEZ # 75, ALTURAS DE FLAMBOYAN"/>
    <n v="82.7"/>
    <n v="99.7"/>
    <m/>
  </r>
  <r>
    <s v="Metro"/>
    <n v="2123"/>
    <n v="3602123"/>
    <s v="BAYAMON"/>
    <x v="1"/>
    <s v="TOTAL"/>
    <m/>
    <m/>
    <s v="FC"/>
    <s v="BAY1"/>
    <s v="RICARDO ROMÁN"/>
    <s v="AVE. BETANCES, HNAS. DAVILA"/>
    <m/>
    <m/>
    <m/>
  </r>
  <r>
    <s v="Suroeste"/>
    <n v="6765"/>
    <n v="3606765"/>
    <s v="CABO ROJO"/>
    <x v="3"/>
    <s v="GULF"/>
    <m/>
    <m/>
    <s v="TT"/>
    <s v="CRO1"/>
    <s v="RG SERVICE CORP."/>
    <s v="CARR 103 KM 5.1 / W/ CARR 102"/>
    <n v="79.7"/>
    <n v="96.7"/>
    <n v="81.7"/>
  </r>
  <r>
    <s v="Suroeste"/>
    <n v="1015"/>
    <n v="3601015"/>
    <s v="CABO ROJO"/>
    <x v="5"/>
    <s v="SHELL"/>
    <s v="SHELL"/>
    <d v="2023-02-01T00:00:00"/>
    <s v="TT"/>
    <s v="CRO2"/>
    <s v="GOLFER S/S - AHORA BAJO TORAL"/>
    <s v="CARR 100 KM 2.0"/>
    <n v="80.7"/>
    <n v="96.7"/>
    <n v="81.7"/>
  </r>
  <r>
    <s v="Suroeste"/>
    <n v="847"/>
    <n v="3606847"/>
    <s v="CABO ROJO"/>
    <x v="1"/>
    <s v="TOTAL"/>
    <m/>
    <m/>
    <s v="TT"/>
    <s v="CRO2"/>
    <s v="MILTON TORO SANTIAGO - CLUB NAUTICO BOQUERON"/>
    <s v="CARR 301 KM 5.4"/>
    <n v="81.7"/>
    <n v="96.7"/>
    <n v="84.7"/>
  </r>
  <r>
    <s v="Suroeste"/>
    <n v="674"/>
    <n v="6400674"/>
    <s v="CABO ROJO"/>
    <x v="6"/>
    <s v="TEXACO"/>
    <s v="PUMA"/>
    <m/>
    <s v="TT"/>
    <s v="CRO2"/>
    <s v="PEDRO PADILLA"/>
    <s v="CARR. #101 KM. 18.1"/>
    <n v="82.7"/>
    <n v="98.7"/>
    <n v="85.7"/>
  </r>
  <r>
    <s v="Suroeste"/>
    <n v="2094"/>
    <n v="3602094"/>
    <s v="CABO ROJO"/>
    <x v="1"/>
    <s v="TOTAL"/>
    <m/>
    <m/>
    <s v="TT"/>
    <s v="CRO1"/>
    <s v="AKI PETROLEUM LLC"/>
    <s v="CARR 100 KM 3.7"/>
    <n v="84.7"/>
    <n v="99.7"/>
    <n v="86.7"/>
  </r>
  <r>
    <s v="Suroeste"/>
    <n v="849"/>
    <n v="3606849"/>
    <s v="CABO ROJO"/>
    <x v="1"/>
    <s v="TOTAL"/>
    <m/>
    <m/>
    <s v="TT"/>
    <s v="CRO2"/>
    <s v="SELECTOS"/>
    <s v="CARR 102 KM 14.1"/>
    <n v="82.7"/>
    <n v="98.7"/>
    <n v="96.7"/>
  </r>
  <r>
    <s v="Suroeste"/>
    <n v="855"/>
    <n v="3606855"/>
    <s v="CABO ROJO"/>
    <x v="7"/>
    <s v="ECOMAXX"/>
    <m/>
    <m/>
    <s v="TT"/>
    <s v="CRO2"/>
    <s v="LAS ARENAS S/S"/>
    <s v="CARR 101 KM 16.7"/>
    <n v="96.7"/>
    <n v="110.7"/>
    <n v="104.7"/>
  </r>
  <r>
    <s v="Suroeste"/>
    <n v="848"/>
    <n v="3606848"/>
    <s v="CABO ROJO"/>
    <x v="4"/>
    <s v="ULTRA TOP FUELS"/>
    <m/>
    <m/>
    <s v="TT"/>
    <s v="CRO2"/>
    <s v="TOP FUEL - GARITA GAS SS"/>
    <s v="CARR 102 KM 17 / CAMINO LA GARITA"/>
    <n v="78.7"/>
    <n v="92.7"/>
    <m/>
  </r>
  <r>
    <s v="Suroeste"/>
    <n v="1016"/>
    <n v="3601016"/>
    <s v="CABO ROJO"/>
    <x v="3"/>
    <s v="GULF"/>
    <m/>
    <m/>
    <s v="TT"/>
    <s v="CRO1"/>
    <s v="EXPRESO S/S"/>
    <s v="CARR 100 KM 5.2 / SIN NOMBRE"/>
    <n v="79.7"/>
    <n v="92.7"/>
    <m/>
  </r>
  <r>
    <s v="Suroeste"/>
    <n v="845"/>
    <n v="3606845"/>
    <s v="CABO ROJO"/>
    <x v="3"/>
    <s v="GULF"/>
    <m/>
    <m/>
    <s v="TT"/>
    <s v="CRO2"/>
    <s v="MONTE GRANDE"/>
    <s v="CARR 102 KM_, CALLE MENA"/>
    <n v="80.7"/>
    <n v="92.7"/>
    <m/>
  </r>
  <r>
    <s v="Suroeste"/>
    <n v="960"/>
    <n v="3400960"/>
    <s v="CABO ROJO"/>
    <x v="4"/>
    <s v="ULTRA TOP FUELS"/>
    <m/>
    <m/>
    <s v="TT"/>
    <s v="CRO1"/>
    <s v="ULTRA TOP FUELS (ANTES PUMA /RG SERVICE CORP.)"/>
    <s v="CALLE SALVADOR BRAU #65 / PR-312"/>
    <n v="78.7"/>
    <n v="93.7"/>
    <m/>
  </r>
  <r>
    <s v="Suroeste"/>
    <n v="959"/>
    <n v="3400959"/>
    <s v="CABO ROJO"/>
    <x v="4"/>
    <s v="ULTRA TOP FUELS"/>
    <m/>
    <m/>
    <s v="TT"/>
    <s v="CRO1"/>
    <s v="RG SERVICE CORP."/>
    <s v="CALLE #86 CARBONELL "/>
    <n v="79.7"/>
    <n v="94.7"/>
    <m/>
  </r>
  <r>
    <s v="Suroeste"/>
    <n v="909"/>
    <n v="6400909"/>
    <s v="CABO ROJO"/>
    <x v="0"/>
    <s v="PUMA"/>
    <m/>
    <m/>
    <s v="TT"/>
    <s v="CRO2"/>
    <s v="STOP &amp; SHOP SS CORP."/>
    <s v="CARR. 103 KM 9.1 SECTOR LLANOS TUNAS"/>
    <n v="80.7"/>
    <n v="98.7"/>
    <m/>
  </r>
  <r>
    <s v="Suroeste"/>
    <n v="696"/>
    <n v="6400696"/>
    <s v="CABO ROJO"/>
    <x v="6"/>
    <s v="TEXACO"/>
    <s v="PUMA"/>
    <m/>
    <s v="TT"/>
    <s v="CRO2"/>
    <s v="STOP &amp; SHOP SS CORP."/>
    <s v="CARR. 100 KM. 6.4"/>
    <n v="82.7"/>
    <n v="99.7"/>
    <m/>
  </r>
  <r>
    <s v="Suroeste"/>
    <n v="857"/>
    <n v="3606857"/>
    <s v="CABO ROJO"/>
    <x v="7"/>
    <s v="ECOMAXX"/>
    <m/>
    <m/>
    <s v="TT"/>
    <s v="CRO2"/>
    <s v="RM CAMILA /POWER FUELS"/>
    <s v="CARR 103 KM 12.1"/>
    <n v="83.7"/>
    <n v="99.7"/>
    <m/>
  </r>
  <r>
    <s v="Suroeste"/>
    <n v="646"/>
    <n v="6400646"/>
    <s v="CABO ROJO"/>
    <x v="0"/>
    <s v="PUMA"/>
    <m/>
    <m/>
    <s v="TT"/>
    <s v="CRO1"/>
    <s v="WALDEMAR RAMOS RIOS"/>
    <s v="CARR. #103 Y #102"/>
    <n v="83.7"/>
    <n v="99.7"/>
    <m/>
  </r>
  <r>
    <s v="Suroeste"/>
    <n v="846"/>
    <n v="3606846"/>
    <s v="CABO ROJO"/>
    <x v="4"/>
    <s v="IND"/>
    <m/>
    <m/>
    <s v="TT"/>
    <s v="CRO2"/>
    <s v="DOMS GAS"/>
    <s v="CARR 301 KM 7.4 / SIN NOMBRE"/>
    <m/>
    <m/>
    <m/>
  </r>
  <r>
    <s v="Suroeste"/>
    <n v="856"/>
    <n v="3606856"/>
    <s v="CABO ROJO"/>
    <x v="4"/>
    <s v="IND"/>
    <m/>
    <m/>
    <s v="TT"/>
    <s v="CRO2"/>
    <s v="DOGGIE GAS"/>
    <s v="CALLE JOSE DE DIEGO (FRENTE AL NAUTICO DE BOQUERON)"/>
    <m/>
    <m/>
    <m/>
  </r>
  <r>
    <s v="Suroeste"/>
    <n v="2003"/>
    <n v="3602003"/>
    <s v="CABO ROJO"/>
    <x v="1"/>
    <s v="TOTAL"/>
    <m/>
    <m/>
    <s v="TT"/>
    <s v="CRO1"/>
    <s v="CARLOS FERRER"/>
    <s v="CARR 311 KM 3.2 / S/ CARR 100"/>
    <m/>
    <m/>
    <m/>
  </r>
  <r>
    <s v="Este-Central"/>
    <n v="269"/>
    <n v="3400269"/>
    <s v="CAGUAS"/>
    <x v="4"/>
    <s v="VP RACING FUELS"/>
    <s v="ANYTIME"/>
    <m/>
    <s v="CJ"/>
    <s v="CAG4"/>
    <s v="REY DEL VALLE PEREZ/ANTES PUMA"/>
    <s v="CARR #1, KM 29.2, BO. RIO CANAS"/>
    <n v="76.7"/>
    <n v="91.7"/>
    <n v="76.7"/>
  </r>
  <r>
    <s v="Este-Central"/>
    <n v="6011"/>
    <n v="3606011"/>
    <s v="CAGUAS"/>
    <x v="3"/>
    <s v="GULF"/>
    <m/>
    <m/>
    <s v="FR"/>
    <s v="CAG4"/>
    <s v="PR 175, KM. 4.6, BO CARRAIZO"/>
    <s v="PR 175, KM. 4.6, BO CARRAIZO"/>
    <n v="78.7"/>
    <n v="93.7"/>
    <n v="78.7"/>
  </r>
  <r>
    <s v="Este-Central"/>
    <n v="1158"/>
    <n v="3601158"/>
    <s v="CAGUAS"/>
    <x v="3"/>
    <s v="GULF"/>
    <m/>
    <m/>
    <s v="FR"/>
    <s v="CAG1"/>
    <s v="BEST PETROLEUM"/>
    <s v="PR 1, KM. 27.5 (BEST)"/>
    <n v="77.7"/>
    <n v="94.7"/>
    <n v="78.7"/>
  </r>
  <r>
    <s v="Este-Central"/>
    <n v="1300"/>
    <n v="3601300"/>
    <s v="CAGUAS"/>
    <x v="3"/>
    <s v="GULF"/>
    <m/>
    <m/>
    <s v="FR"/>
    <s v="CAG1"/>
    <s v="NEW BUILD"/>
    <s v="PR 1"/>
    <n v="77.7"/>
    <n v="93.7"/>
    <n v="80.7"/>
  </r>
  <r>
    <s v="Este-Central"/>
    <n v="3039"/>
    <n v="3603039"/>
    <s v="CAGUAS"/>
    <x v="2"/>
    <s v="MOBIL"/>
    <s v="SHELL"/>
    <d v="2022-10-01T00:00:00"/>
    <s v="JF"/>
    <s v="CAG7"/>
    <s v="PLINIO ALFARO"/>
    <s v="CALLE GAUTIER BENÍTEZ"/>
    <n v="79.7"/>
    <n v="94.7"/>
    <n v="80.7"/>
  </r>
  <r>
    <s v="Este-Central"/>
    <n v="379"/>
    <n v="6400379"/>
    <s v="CAGUAS"/>
    <x v="6"/>
    <s v="TEXACO"/>
    <s v="PUMA"/>
    <m/>
    <s v="CJ"/>
    <s v="CAG1"/>
    <s v="JAIME SAMHAN"/>
    <s v="CARR. #1, KM. 27.1, BO. RIO CAÑAS"/>
    <n v="77.7"/>
    <n v="90.7"/>
    <n v="81.7"/>
  </r>
  <r>
    <s v="Este-Central"/>
    <n v="302"/>
    <n v="6400302"/>
    <s v="CAGUAS"/>
    <x v="6"/>
    <s v="TEXACO"/>
    <s v="PUMA"/>
    <d v="2019-11-01T00:00:00"/>
    <s v="CJ"/>
    <s v="CAG2"/>
    <s v="ALVERIO - LA ESTRELLA SERVICE STATION INC."/>
    <s v="CARR. # 189 KM. 1.7, CAGUAS, PR"/>
    <n v="77.7"/>
    <n v="93.7"/>
    <n v="81.7"/>
  </r>
  <r>
    <s v="Este-Central"/>
    <n v="6012"/>
    <n v="3606012"/>
    <s v="CAGUAS"/>
    <x v="3"/>
    <s v="GULF"/>
    <m/>
    <m/>
    <m/>
    <m/>
    <s v="RED POINT"/>
    <s v="PR 1, KM 40.7, BARRIO TURABO"/>
    <n v="80.7"/>
    <n v="96.7"/>
    <n v="81.7"/>
  </r>
  <r>
    <s v="Este-Central"/>
    <n v="391"/>
    <n v="6400391"/>
    <s v="CAGUAS"/>
    <x v="5"/>
    <s v="SHELL"/>
    <s v="TEXACO"/>
    <d v="2024-03-01T00:00:00"/>
    <s v="CJ"/>
    <s v="CAG1"/>
    <s v="GASOLINERA RIO CANAS CORP."/>
    <s v="CARR. # 1 KM 27.2, BO RIO CAÑAS"/>
    <n v="78.7"/>
    <n v="94.7"/>
    <n v="82.7"/>
  </r>
  <r>
    <s v="Este-Central"/>
    <n v="396"/>
    <n v="6400396"/>
    <s v="CAGUAS"/>
    <x v="0"/>
    <s v="PUMA"/>
    <m/>
    <m/>
    <s v="CJ"/>
    <s v="CAG6"/>
    <s v="CERTENEJAS SERVICE STATION INC."/>
    <s v="CARR. # 172 KM 5.0, BO CAÑABONCITO"/>
    <n v="79.7"/>
    <n v="95.7"/>
    <n v="82.7"/>
  </r>
  <r>
    <s v="Este-Central"/>
    <n v="979"/>
    <n v="6400979"/>
    <s v="CAGUAS"/>
    <x v="6"/>
    <s v="TEXACO"/>
    <s v="PUMA"/>
    <d v="2020-03-01T00:00:00"/>
    <s v="CJ"/>
    <s v="CAG6"/>
    <s v="CERTENEJAS SERVICE STATION INC. (NEW ENERGY)"/>
    <s v="BO. CERRO GORDO, CARR 916 KM 0.4"/>
    <n v="79.7"/>
    <n v="95.7"/>
    <n v="82.7"/>
  </r>
  <r>
    <s v="Este-Central"/>
    <n v="5098"/>
    <n v="3605098"/>
    <s v="CAGUAS"/>
    <x v="7"/>
    <s v="ECOMAXX"/>
    <m/>
    <m/>
    <s v="JF"/>
    <s v="CAG6"/>
    <s v="ECOMAXX (COTTO)"/>
    <s v="PR 172, ESQ 785"/>
    <n v="79.7"/>
    <n v="95.7"/>
    <n v="82.7"/>
  </r>
  <r>
    <s v="Este-Central"/>
    <n v="17"/>
    <n v="6400017"/>
    <s v="CAGUAS"/>
    <x v="0"/>
    <s v="PUMA"/>
    <m/>
    <m/>
    <s v="CJ"/>
    <s v="CAG5"/>
    <s v="BERWIN FUEL CORP"/>
    <s v="CARR. 1 KM. 34.8 URB. INDUSTRIAL CARTAGENA "/>
    <n v="78.7"/>
    <n v="96.7"/>
    <n v="82.7"/>
  </r>
  <r>
    <s v="Este-Central"/>
    <n v="1035"/>
    <n v="3601035"/>
    <s v="CAGUAS"/>
    <x v="4"/>
    <s v="SUNOCO"/>
    <s v="ECOMAXX"/>
    <d v="2023-06-01T00:00:00"/>
    <s v="JF"/>
    <s v="CAG5"/>
    <s v="NP S/S ANTES ECOMAXX, ANTES GULF)"/>
    <s v="PR 1, KM. 33.0"/>
    <n v="80.7"/>
    <n v="96.7"/>
    <n v="83.7"/>
  </r>
  <r>
    <s v="Este-Central"/>
    <n v="2043"/>
    <n v="3602043"/>
    <s v="CAGUAS"/>
    <x v="1"/>
    <s v="TOTAL"/>
    <m/>
    <m/>
    <s v="FR"/>
    <s v="CAG4"/>
    <s v="GUASABARA (HÉCTOR GIERBOLINI )"/>
    <s v="CARR 1 KM 30.8  / CARR 796"/>
    <n v="82.7"/>
    <n v="99.7"/>
    <n v="83.7"/>
  </r>
  <r>
    <s v="Este-Central"/>
    <n v="2047"/>
    <n v="3602047"/>
    <s v="CAGUAS"/>
    <x v="1"/>
    <s v="TOTAL"/>
    <m/>
    <m/>
    <s v="JF"/>
    <s v="CAG2"/>
    <s v="PEDRO ARAMBURU"/>
    <s v="PR 189, KM. 2.6"/>
    <n v="84.7"/>
    <n v="99.7"/>
    <n v="83.7"/>
  </r>
  <r>
    <s v="Este-Central"/>
    <n v="497"/>
    <n v="6400497"/>
    <s v="CAGUAS"/>
    <x v="6"/>
    <s v="TEXACO"/>
    <s v="PUMA"/>
    <d v="2021-03-01T00:00:00"/>
    <s v="CJ"/>
    <s v="CAG8"/>
    <s v="COSS SERVICE STATION INC."/>
    <s v="BO TOMAS DE CASTRO #2 CARR 183 KM 4.6 "/>
    <n v="80.7"/>
    <n v="95.7"/>
    <n v="84.7"/>
  </r>
  <r>
    <s v="Este-Central"/>
    <n v="147"/>
    <n v="6400147"/>
    <s v="CAGUAS"/>
    <x v="0"/>
    <s v="PUMA"/>
    <m/>
    <m/>
    <s v="CJ"/>
    <s v="CAG10"/>
    <s v="J.C. POWER OIL, INC."/>
    <s v="CARR 156 KM 57.7 BO CANABON"/>
    <n v="80.7"/>
    <n v="96.7"/>
    <n v="84.7"/>
  </r>
  <r>
    <s v="Este-Central"/>
    <n v="2042"/>
    <n v="3602042"/>
    <s v="CAGUAS"/>
    <x v="1"/>
    <s v="TOTAL"/>
    <m/>
    <m/>
    <s v="FR"/>
    <s v="CAG4"/>
    <s v="RIO CAÑAS"/>
    <s v="CARR 1 KM 29.0 / CARR 798"/>
    <n v="79.7"/>
    <n v="98.7"/>
    <n v="84.7"/>
  </r>
  <r>
    <s v="Este-Central"/>
    <n v="6787"/>
    <n v="3606787"/>
    <s v="CAGUAS"/>
    <x v="2"/>
    <s v="MOBIL"/>
    <s v="SHELL"/>
    <d v="2022-11-01T00:00:00"/>
    <s v="JF"/>
    <s v="CAG8"/>
    <s v="PR 183, TOMAS DE CASTRO  (DETRAS OSCAR C&amp;C)"/>
    <s v="PR 183, TOMAS DE CASTRO  (DETRAS OSCAR C&amp;C)"/>
    <n v="82.7"/>
    <n v="96.7"/>
    <n v="85.7"/>
  </r>
  <r>
    <s v="Este-Central"/>
    <n v="38"/>
    <n v="6400038"/>
    <s v="CAGUAS"/>
    <x v="6"/>
    <s v="TEXACO"/>
    <s v="PUMA"/>
    <d v="2021-04-01T00:00:00"/>
    <s v="CJ"/>
    <s v="CAG8"/>
    <s v="HMF SERVICE STATTION INC"/>
    <s v="CALLE GEORGETTI"/>
    <n v="80.7"/>
    <n v="97.7"/>
    <n v="85.7"/>
  </r>
  <r>
    <s v="Este-Central"/>
    <n v="2044"/>
    <n v="3602044"/>
    <s v="CAGUAS"/>
    <x v="1"/>
    <s v="TOTAL"/>
    <m/>
    <m/>
    <s v="JF"/>
    <s v="CAG5"/>
    <s v="LAMOUR"/>
    <s v="PR 1 KM 33.9  ESQ. CARR 189 (ESTATUA LA INDIA)"/>
    <n v="80.7"/>
    <n v="96.7"/>
    <n v="87.7"/>
  </r>
  <r>
    <s v="Este-Central"/>
    <n v="2126"/>
    <n v="3602126"/>
    <s v="CAGUAS"/>
    <x v="1"/>
    <s v="TOTAL"/>
    <m/>
    <m/>
    <s v="JF"/>
    <s v="CAG10"/>
    <s v="LAURA R. AYOROA"/>
    <s v="PR 156, SALIDA AGUAS BUENAS"/>
    <n v="81.7"/>
    <n v="98.7"/>
    <n v="87.7"/>
  </r>
  <r>
    <s v="Este-Central"/>
    <n v="11"/>
    <n v="6400011"/>
    <s v="CAGUAS"/>
    <x v="0"/>
    <s v="PUMA"/>
    <m/>
    <m/>
    <s v="CJ"/>
    <s v="CAG5"/>
    <s v="DCFM GAS LLC."/>
    <s v="CALLE BETANCES #90 ESQ AVE MERCADO "/>
    <n v="80.7"/>
    <n v="98.7"/>
    <n v="88.7"/>
  </r>
  <r>
    <s v="Este-Central"/>
    <n v="3076"/>
    <n v="3603076"/>
    <s v="CAGUAS"/>
    <x v="2"/>
    <s v="MOBIL"/>
    <s v="SHELL"/>
    <d v="2022-09-01T00:00:00"/>
    <s v="JF"/>
    <s v="CAG5"/>
    <s v="VILLA BLANCA S/S"/>
    <s v="PR 1"/>
    <n v="81.7"/>
    <n v="99.7"/>
    <n v="89.7"/>
  </r>
  <r>
    <s v="Este-Central"/>
    <n v="383"/>
    <n v="6400383"/>
    <s v="CAGUAS"/>
    <x v="0"/>
    <s v="PUMA"/>
    <m/>
    <m/>
    <s v="CJ"/>
    <s v="CAG4"/>
    <s v="KALA CORP."/>
    <s v="CARR 1725 KM 2.2 BO. SAN ANTONIO "/>
    <n v="82.7"/>
    <n v="99.7"/>
    <n v="89.7"/>
  </r>
  <r>
    <s v="Este-Central"/>
    <n v="3041"/>
    <n v="3603041"/>
    <s v="CAGUAS"/>
    <x v="2"/>
    <s v="MOBIL"/>
    <s v="SHELL"/>
    <d v="2022-09-01T00:00:00"/>
    <s v="JF"/>
    <s v="CAG6"/>
    <s v="CARLOS PEIRATS"/>
    <s v="PR 172, KM. 0.1 (SALIDA EXPRESO)"/>
    <n v="79.7"/>
    <n v="95.7"/>
    <s v=" "/>
  </r>
  <r>
    <s v="Este-Central"/>
    <n v="2045"/>
    <n v="3602045"/>
    <s v="CAGUAS"/>
    <x v="4"/>
    <s v="VP RACING FUELS"/>
    <s v="ANYTIME"/>
    <m/>
    <m/>
    <m/>
    <s v="ANTONIO DEL VALLE"/>
    <s v="PR 189, ESQ. 763"/>
    <n v="75.7"/>
    <n v="91.7"/>
    <m/>
  </r>
  <r>
    <s v="Este-Central"/>
    <n v="935"/>
    <n v="3400935"/>
    <s v="CAGUAS"/>
    <x v="3"/>
    <s v="GULF"/>
    <m/>
    <m/>
    <s v="CJ"/>
    <s v="CAG2"/>
    <s v="ODEH PETROLEUM, INC. (ANTES PUMA)"/>
    <s v="CARR. 189, ESQ. CALLE ACOSTA KM 0.6 BO. BAIROA"/>
    <n v="76.7"/>
    <n v="92.7"/>
    <m/>
  </r>
  <r>
    <s v="Este-Central"/>
    <n v="5013"/>
    <n v="3605013"/>
    <s v="CAGUAS"/>
    <x v="3"/>
    <s v="GULF"/>
    <m/>
    <m/>
    <s v="JF"/>
    <s v="CAG8"/>
    <s v="ISMAEL BORGES"/>
    <s v="CALLE GEORGETTI # 46"/>
    <n v="76.7"/>
    <n v="93.7"/>
    <m/>
  </r>
  <r>
    <s v="Este-Central"/>
    <n v="1033"/>
    <n v="3601033"/>
    <s v="CAGUAS"/>
    <x v="5"/>
    <s v="SHELL"/>
    <s v="TORAL"/>
    <d v="2023-01-01T00:00:00"/>
    <s v="JF"/>
    <s v="CAG2"/>
    <s v="LA TRAVIATA (ANTES TORAL)"/>
    <s v="CALLE BALDORIOTY FINAL"/>
    <n v="77.7"/>
    <n v="93.7"/>
    <m/>
  </r>
  <r>
    <s v="Este-Central"/>
    <n v="229"/>
    <n v="6400229"/>
    <s v="CAGUAS"/>
    <x v="0"/>
    <s v="PUMA"/>
    <m/>
    <m/>
    <s v="CJ"/>
    <s v="CAG2"/>
    <s v="ALVERIO SERVICE STA. INC BOLERA"/>
    <s v="CARR. # 189 KM. 2.0 "/>
    <n v="77.7"/>
    <n v="93.7"/>
    <m/>
  </r>
  <r>
    <s v="Este-Central"/>
    <n v="427"/>
    <n v="6400427"/>
    <s v="CAGUAS"/>
    <x v="6"/>
    <s v="TEXACO"/>
    <s v="PUMA"/>
    <d v="2020-11-01T00:00:00"/>
    <s v="CJ"/>
    <s v="CAG7"/>
    <s v="VP PETROLEUM, INC."/>
    <s v="ESCUELA CARR 1 &amp; 787"/>
    <n v="77.7"/>
    <n v="93.7"/>
    <m/>
  </r>
  <r>
    <s v="Este-Central"/>
    <n v="5014"/>
    <n v="3605014"/>
    <s v="CAGUAS"/>
    <x v="5"/>
    <s v="SHELL"/>
    <m/>
    <m/>
    <s v="JF"/>
    <s v="CAG2"/>
    <s v="TORAL"/>
    <s v="PR 189, KM. 2.3"/>
    <n v="77.7"/>
    <n v="93.7"/>
    <m/>
  </r>
  <r>
    <s v="Este-Central"/>
    <n v="2168"/>
    <n v="3602168"/>
    <s v="CAGUAS"/>
    <x v="1"/>
    <s v="TOTAL"/>
    <m/>
    <m/>
    <m/>
    <m/>
    <s v="LEL CORP"/>
    <s v="PR 1, KM 37.5"/>
    <n v="79.7"/>
    <n v="94.7"/>
    <m/>
  </r>
  <r>
    <s v="Este-Central"/>
    <n v="3040"/>
    <n v="3603040"/>
    <s v="CAGUAS"/>
    <x v="2"/>
    <s v="MOBIL"/>
    <s v="SHELL"/>
    <d v="2022-10-01T00:00:00"/>
    <s v="JF"/>
    <s v="CAG3"/>
    <s v="CFR DEV."/>
    <s v="PEAJE CAGUAS SUR"/>
    <n v="78.7"/>
    <n v="95.7"/>
    <m/>
  </r>
  <r>
    <s v="Este-Central"/>
    <n v="155"/>
    <n v="6400155"/>
    <s v="CAGUAS"/>
    <x v="0"/>
    <s v="PUMA"/>
    <m/>
    <m/>
    <s v="CJ"/>
    <s v="CAG5"/>
    <s v="CERTENEJAS SERVICE STATION INC."/>
    <s v="AVE. GARRIDO, ESQ. AQUA MARINA URBANIZACION VILLA BLANCA"/>
    <n v="79.7"/>
    <n v="95.7"/>
    <m/>
  </r>
  <r>
    <s v="Este-Central"/>
    <n v="2051"/>
    <n v="3602051"/>
    <s v="CAGUAS"/>
    <x v="1"/>
    <s v="TOTAL"/>
    <m/>
    <m/>
    <s v="JF"/>
    <s v="CAG6"/>
    <s v="IBRAHIM ODEH"/>
    <s v="PR 172, KM. 0.5"/>
    <n v="79.7"/>
    <n v="95.7"/>
    <m/>
  </r>
  <r>
    <s v="Este-Central"/>
    <n v="1159"/>
    <n v="3601159"/>
    <s v="CAGUAS"/>
    <x v="3"/>
    <s v="GULF"/>
    <m/>
    <m/>
    <s v="JF"/>
    <s v="CAG5"/>
    <s v="JUANO S/S"/>
    <s v="PR 1, KM. 33.4"/>
    <n v="79.7"/>
    <n v="95.7"/>
    <m/>
  </r>
  <r>
    <s v="Este-Central"/>
    <n v="2048"/>
    <n v="3602048"/>
    <s v="CAGUAS"/>
    <x v="1"/>
    <s v="TOTAL"/>
    <m/>
    <m/>
    <m/>
    <m/>
    <s v="JULIO MUNOZ"/>
    <s v="AVE CORDERO, SANTA ANA"/>
    <n v="80.7"/>
    <n v="95.7"/>
    <m/>
  </r>
  <r>
    <s v="Este-Central"/>
    <n v="3038"/>
    <n v="3603038"/>
    <s v="CAGUAS"/>
    <x v="2"/>
    <s v="MOBIL"/>
    <s v="SHELL"/>
    <d v="2022-11-01T00:00:00"/>
    <s v="JF"/>
    <s v="CAG10"/>
    <s v="RICARDO VÉLEZ"/>
    <s v="CALLE BETANCE, SALIDA AGUAS BUENAS"/>
    <n v="79.7"/>
    <n v="96.7"/>
    <m/>
  </r>
  <r>
    <s v="Este-Central"/>
    <n v="2049"/>
    <n v="3602049"/>
    <s v="CAGUAS"/>
    <x v="1"/>
    <s v="TOTAL"/>
    <m/>
    <m/>
    <s v="JF"/>
    <s v="CAG10"/>
    <s v="TOTAL TERRALINDA / SALEH"/>
    <s v="CARR 156 KM 159.0 / CALLE BARCELONA - SALIDA AGUAS BUENAS"/>
    <n v="83.7"/>
    <n v="98.7"/>
    <m/>
  </r>
  <r>
    <s v="Este-Central"/>
    <n v="3037"/>
    <n v="3603037"/>
    <s v="CAGUAS"/>
    <x v="2"/>
    <s v="MOBIL"/>
    <s v="SHELL"/>
    <d v="2022-09-01T00:00:00"/>
    <s v="JF"/>
    <s v="CAG2"/>
    <s v="SALOMÓN SUBOH"/>
    <s v="PR 189"/>
    <n v="79.7"/>
    <n v="99.7"/>
    <m/>
  </r>
  <r>
    <s v="Este-Central"/>
    <n v="2050"/>
    <n v="3602050"/>
    <s v="CAGUAS"/>
    <x v="1"/>
    <s v="TOTAL"/>
    <m/>
    <m/>
    <s v="JF"/>
    <s v="CAG7"/>
    <s v="MARAM - CARLOS CASILLA"/>
    <s v="CALLE GAUTIER BENÍTEZ 160 / OPP MERCURIO"/>
    <n v="82.7"/>
    <n v="100.7"/>
    <m/>
  </r>
  <r>
    <s v="Este-Central"/>
    <n v="241"/>
    <n v="6400241"/>
    <s v="CAGUAS"/>
    <x v="5"/>
    <s v="SHELL"/>
    <s v="PUMA"/>
    <d v="2024-07-01T00:00:00"/>
    <s v="CJ"/>
    <s v="CAG7"/>
    <s v="GAUTIER BENITEZ TO-GO STORE"/>
    <s v="CALLE GAUTIER BENITEZ  # 153"/>
    <s v=""/>
    <s v=""/>
    <m/>
  </r>
  <r>
    <s v="Este-Central"/>
    <n v="995"/>
    <n v="6400995"/>
    <s v="CAGUAS"/>
    <x v="0"/>
    <s v="PUMA"/>
    <m/>
    <m/>
    <s v="CJ"/>
    <s v="CAG9"/>
    <s v="EMPRESAS GUILLERMO TORRES, INC"/>
    <s v="CARR #1 KM 48.3 INT CON 787, BO BEATRIZ AL LADO CEMENTERIO EL EDEN"/>
    <m/>
    <m/>
    <m/>
  </r>
  <r>
    <s v="Este-Central"/>
    <n v="796"/>
    <n v="3606796"/>
    <s v="CAGUAS"/>
    <x v="3"/>
    <s v="GULF"/>
    <m/>
    <m/>
    <s v="JF"/>
    <s v="CAG3"/>
    <s v="JOSE RODRIGUEZ VIP"/>
    <s v="CARR. #1 KM 40.8 (FRENTE AL PUMA 196)"/>
    <m/>
    <m/>
    <m/>
  </r>
  <r>
    <s v="Norte-Central"/>
    <n v="521"/>
    <n v="3600521"/>
    <s v="CAMUY"/>
    <x v="2"/>
    <s v="MOBIL"/>
    <s v="SHELL"/>
    <d v="2022-12-01T00:00:00"/>
    <s v="IR"/>
    <s v="CAM1"/>
    <s v="JOEL RIOLLANO"/>
    <s v="PR 2, KM. 92.6, BO. MEMBRILLO"/>
    <n v="81.7"/>
    <n v="98.7"/>
    <n v="86.7"/>
  </r>
  <r>
    <s v="Norte-Central"/>
    <n v="999"/>
    <n v="6400999"/>
    <s v="CAMUY"/>
    <x v="6"/>
    <s v="TEXACO"/>
    <s v="IND"/>
    <d v="2022-12-01T00:00:00"/>
    <s v="IR"/>
    <s v="CAM1"/>
    <s v="SONIC SPEEDWAY"/>
    <s v="PR 119, KM. 8.7, BO. PIEDRAS GORDAS"/>
    <n v="81.7"/>
    <n v="98.7"/>
    <n v="87.7"/>
  </r>
  <r>
    <s v="Norte-Central"/>
    <n v="2052"/>
    <n v="3602052"/>
    <s v="CAMUY"/>
    <x v="1"/>
    <s v="TOTAL"/>
    <m/>
    <m/>
    <s v="IR"/>
    <s v="CAM1"/>
    <s v="YOUSEF MESLEH SHAYEB"/>
    <s v="PR 2, KM. 93.3, BO. YEGUADA (AL LADO COOPERATIVA)"/>
    <n v="79.7"/>
    <n v="96.7"/>
    <m/>
  </r>
  <r>
    <s v="Norte-Central"/>
    <n v="6779"/>
    <n v="3606779"/>
    <s v="CAMUY"/>
    <x v="4"/>
    <s v="IND"/>
    <m/>
    <m/>
    <s v="IR"/>
    <s v="CAM1"/>
    <s v="FORMULA S/S"/>
    <s v="PR 2, KM. 91.0"/>
    <n v="82.7"/>
    <n v="99.7"/>
    <m/>
  </r>
  <r>
    <s v="Norte-Central"/>
    <n v="2053"/>
    <n v="3602053"/>
    <s v="CAMUY"/>
    <x v="1"/>
    <s v="TOTAL"/>
    <m/>
    <m/>
    <s v="IR"/>
    <s v="CAM1"/>
    <s v="MIS ABUELOS GAS STATION - FAUSTO SILVERIO"/>
    <s v="PR 2, KM. 96.3, BO. YEGUADA"/>
    <n v="81.7"/>
    <m/>
    <m/>
  </r>
  <r>
    <s v="Norte-Central"/>
    <n v="520"/>
    <n v="6400520"/>
    <s v="CAMUY"/>
    <x v="0"/>
    <s v="PUMA"/>
    <m/>
    <m/>
    <s v="JR"/>
    <s v="CAM2"/>
    <s v="BENITO HERNANDEZ RAMOS"/>
    <s v="CARR. # 453 KM. 5.7,/OPP/CARR # 455  CENTRAL SOLLER"/>
    <m/>
    <m/>
    <m/>
  </r>
  <r>
    <s v="Norte-Central"/>
    <n v="556"/>
    <n v="3400556"/>
    <s v="CAMUY"/>
    <x v="7"/>
    <s v="ECOMAXX"/>
    <s v="PUMA"/>
    <s v="N/A"/>
    <s v="JR"/>
    <s v="CAM1"/>
    <s v="M.M. SERVICE STATION / ANTES ECOMAXX"/>
    <s v="CARR. #119, KM. 5.7, BO. PUENTE DE CAMUY"/>
    <m/>
    <m/>
    <m/>
  </r>
  <r>
    <s v="Este"/>
    <n v="1055"/>
    <n v="3601055"/>
    <s v="CANOVANAS"/>
    <x v="4"/>
    <s v="PHILLIPS 66"/>
    <s v="GULF"/>
    <m/>
    <s v="HM"/>
    <s v="CAR7"/>
    <s v="JORGE AGOSTO"/>
    <s v="PR 3, KM. 11.2 "/>
    <n v="78.7"/>
    <n v="96.7"/>
    <n v="75.7"/>
  </r>
  <r>
    <s v="Este"/>
    <n v="6782"/>
    <n v="3606782"/>
    <s v="CANOVANAS"/>
    <x v="4"/>
    <s v="VP RACING FUELS"/>
    <m/>
    <m/>
    <s v="HM"/>
    <s v="CAN3"/>
    <s v="MAX S/S"/>
    <s v="PR 185, K. 0.9"/>
    <n v="76.7"/>
    <n v="91.7"/>
    <n v="76.7"/>
  </r>
  <r>
    <s v="Este"/>
    <n v="1208"/>
    <n v="3601208"/>
    <s v="CANOVANAS"/>
    <x v="7"/>
    <s v="ECOMAXX"/>
    <s v="GULF"/>
    <d v="2022-06-01T00:00:00"/>
    <s v="HM"/>
    <s v="CAR10"/>
    <s v="JORGE SANCHEZ"/>
    <s v="PR 3/INT PR 874 (BORICUA TERRAZOS)"/>
    <n v="77.7"/>
    <n v="92.7"/>
    <n v="79.7"/>
  </r>
  <r>
    <s v="Este"/>
    <n v="235"/>
    <n v="6400235"/>
    <s v="CANOVANAS"/>
    <x v="7"/>
    <s v="ECOMAXX"/>
    <s v="PUMA"/>
    <d v="2021-10-01T00:00:00"/>
    <s v="FR"/>
    <s v="CAN3"/>
    <s v="LUZ M. AGOSTO JIMENEZ"/>
    <s v="CARR. # 185 KM. 4.5 BO. CAMPO RICO"/>
    <n v="79.7"/>
    <n v="93.7"/>
    <n v="80.7"/>
  </r>
  <r>
    <s v="Este"/>
    <n v="947"/>
    <n v="6400947"/>
    <s v="CANOVANAS"/>
    <x v="0"/>
    <s v="PUMA"/>
    <m/>
    <m/>
    <s v="FR"/>
    <s v="CAN3"/>
    <s v="FUSTER SERVICE STATION"/>
    <s v="CARR #185 KM 3.1, BO HATO PUERCO"/>
    <n v="79.7"/>
    <n v="96.7"/>
    <n v="82.7"/>
  </r>
  <r>
    <s v="Este"/>
    <n v="28"/>
    <n v="6400028"/>
    <s v="CANOVANAS"/>
    <x v="0"/>
    <s v="PUMA"/>
    <m/>
    <m/>
    <s v="FR"/>
    <s v="CAN1"/>
    <s v="LEESAN INVESTMENT CORP"/>
    <s v="PR 3, KM. 19.8, SECTOR PEDREGALES"/>
    <n v="81.7"/>
    <n v="99.7"/>
    <n v="82.7"/>
  </r>
  <r>
    <s v="Este"/>
    <n v="339"/>
    <n v="6400339"/>
    <s v="CANOVANAS"/>
    <x v="0"/>
    <s v="PUMA"/>
    <m/>
    <m/>
    <s v="FR"/>
    <s v="CAN1"/>
    <s v="RAKAN SERVICE CORP."/>
    <s v="URB VILLAS DE LOIZA, CARR 3 KM 19.9"/>
    <n v="80.7"/>
    <n v="96.7"/>
    <n v="83.7"/>
  </r>
  <r>
    <s v="Este"/>
    <n v="359"/>
    <n v="6400359"/>
    <s v="CANOVANAS"/>
    <x v="6"/>
    <s v="TEXACO"/>
    <s v="PUMA"/>
    <m/>
    <s v="FR"/>
    <s v="CAN4"/>
    <s v="MADIEL CARRASQUILLO CASTRO"/>
    <s v="CARR. # 185 KM 12.0 BO CEDRO"/>
    <n v="79.7"/>
    <n v="95.7"/>
    <n v="86.7"/>
  </r>
  <r>
    <s v="Este"/>
    <n v="2193"/>
    <n v="3602193"/>
    <s v="CANOVANAS"/>
    <x v="1"/>
    <s v="TOTAL"/>
    <m/>
    <m/>
    <s v="HM"/>
    <s v="CAN3"/>
    <s v="DIEGO CARRASQUILLO"/>
    <s v="PR 185, KM. 2.6"/>
    <n v="85.7"/>
    <n v="102.7"/>
    <n v="89.7"/>
  </r>
  <r>
    <s v="Este"/>
    <n v="6508"/>
    <n v="3606508"/>
    <s v="CANOVANAS"/>
    <x v="3"/>
    <s v="GULF"/>
    <m/>
    <m/>
    <s v="HM"/>
    <s v="CAN3"/>
    <s v="MYKAZOR"/>
    <s v="PR 185, KM. 4.7, BO. CAMPO RICO"/>
    <n v="79.7"/>
    <n v="95.7"/>
    <m/>
  </r>
  <r>
    <s v="Este"/>
    <n v="3043"/>
    <n v="3603043"/>
    <s v="CANOVANAS"/>
    <x v="2"/>
    <s v="MOBIL"/>
    <s v="SHELL"/>
    <d v="2022-10-01T00:00:00"/>
    <s v="HM"/>
    <s v="CAN1"/>
    <s v="MARILYS PASTOR"/>
    <s v="PR 3, KM. 19.5"/>
    <n v="80.7"/>
    <n v="95.7"/>
    <m/>
  </r>
  <r>
    <s v="Este"/>
    <n v="3042"/>
    <n v="3603042"/>
    <s v="CANOVANAS"/>
    <x v="5"/>
    <s v="SHELL"/>
    <m/>
    <m/>
    <s v="HM"/>
    <s v="CAN1"/>
    <s v="ROBERTO ALVARADO (ANTES SHELL)"/>
    <s v="LOIZA VALLEY"/>
    <n v="78.7"/>
    <n v="96.7"/>
    <m/>
  </r>
  <r>
    <s v="Este"/>
    <n v="940"/>
    <n v="6400940"/>
    <s v="CANOVANAS"/>
    <x v="0"/>
    <s v="PUMA"/>
    <m/>
    <m/>
    <s v="FR"/>
    <s v="CAN2"/>
    <s v="ESCO ENERGY GROUP"/>
    <s v="CARR. # 188 KM. 1.5  BO. SAN ISIDRO"/>
    <n v="84.7"/>
    <n v="103.7"/>
    <m/>
  </r>
  <r>
    <s v="Este"/>
    <n v="798"/>
    <n v="3606798"/>
    <s v="CANOVANAS"/>
    <x v="4"/>
    <s v="RUTA 76"/>
    <s v="TOTAL"/>
    <d v="2023-11-01T00:00:00"/>
    <s v="HM"/>
    <s v="CAN3"/>
    <s v="ANTES TOTAL"/>
    <s v="CARR. 185 KM 5.5"/>
    <n v="76.7"/>
    <m/>
    <m/>
  </r>
  <r>
    <s v="Este"/>
    <n v="859"/>
    <n v="3400859"/>
    <s v="CAROLINA"/>
    <x v="3"/>
    <s v="GULF"/>
    <s v="PUMA"/>
    <m/>
    <s v="HM"/>
    <s v="CAR4"/>
    <s v="ANTES PUMA - VP PETROLEM INC."/>
    <s v=" SAN ANTON AVE. 65 INF. KM. 7.3 BO. SAN ANTON "/>
    <n v="76.7"/>
    <n v="92.7"/>
    <n v="77.7"/>
  </r>
  <r>
    <s v="Este"/>
    <n v="1085"/>
    <n v="3601085"/>
    <s v="CAROLINA"/>
    <x v="5"/>
    <s v="SHELL"/>
    <s v="TORAL"/>
    <d v="2022-09-01T00:00:00"/>
    <s v="HM"/>
    <s v="CAR4"/>
    <s v="TORAL COLEGIO CIEM"/>
    <s v="AVE. 65 DE INFANTERÍA, KM. 7.0"/>
    <n v="77.7"/>
    <n v="94.7"/>
    <n v="78.7"/>
  </r>
  <r>
    <s v="Este"/>
    <n v="10021"/>
    <n v="3610003"/>
    <s v="CAROLINA"/>
    <x v="7"/>
    <s v="ECOMAXX"/>
    <m/>
    <m/>
    <s v="HM"/>
    <s v="CAR3"/>
    <s v="ECOMAXX CACAO - RODRIGUEZ S/S "/>
    <s v="PR-858, KM 3 HM 6- BO. CACAO CENTRO - CAROLINA"/>
    <n v="79.7"/>
    <n v="95.7"/>
    <n v="79.7"/>
  </r>
  <r>
    <s v="Este"/>
    <n v="1084"/>
    <n v="3601084"/>
    <s v="CAROLINA"/>
    <x v="3"/>
    <s v="GULF"/>
    <m/>
    <m/>
    <s v="HM"/>
    <s v="CAR3"/>
    <s v="WILBERT RIVERA"/>
    <s v="CARR 190 KM 12 CAMPO RICO FINAL/LA CERÁMICA"/>
    <n v="78.7"/>
    <n v="94.7"/>
    <n v="80.7"/>
  </r>
  <r>
    <s v="Este"/>
    <n v="3073"/>
    <n v="3603073"/>
    <s v="CAROLINA"/>
    <x v="2"/>
    <s v="MOBIL"/>
    <s v="SHELL"/>
    <d v="2022-09-01T00:00:00"/>
    <s v="HM"/>
    <s v="CAR4"/>
    <s v="SHELL SAN ANTON "/>
    <s v="PR-3 KM.HM 3.7 BO SAN ANTON/CARR 887, CAROLINA"/>
    <n v="78.7"/>
    <n v="94.7"/>
    <n v="82.7"/>
  </r>
  <r>
    <s v="Este"/>
    <n v="3085"/>
    <n v="3603085"/>
    <s v="CAROLINA"/>
    <x v="2"/>
    <s v="MOBIL"/>
    <s v="SHELL"/>
    <d v="2022-09-01T00:00:00"/>
    <s v="HM"/>
    <s v="CAR3"/>
    <s v="CAMPO RICO"/>
    <s v="AVE. CAMPO RICO FINAL A LA DERECHA"/>
    <n v="78.7"/>
    <n v="94.7"/>
    <n v="82.7"/>
  </r>
  <r>
    <s v="Este"/>
    <n v="3215"/>
    <n v="3603215"/>
    <s v="CAROLINA"/>
    <x v="5"/>
    <s v="SHELL"/>
    <s v="SHELL"/>
    <d v="2023-02-01T00:00:00"/>
    <s v="HM"/>
    <s v="CAR5"/>
    <s v="TORAL/THREE BROTHERS CORP/CERCA ANTIGUA DIRECT TV"/>
    <s v="CALLE 848 BO SAN ANTON, CAROLINA"/>
    <n v="78.7"/>
    <n v="95.7"/>
    <n v="82.7"/>
  </r>
  <r>
    <s v="Este"/>
    <n v="19"/>
    <n v="6400019"/>
    <s v="CAROLINA"/>
    <x v="0"/>
    <s v="PUMA"/>
    <m/>
    <m/>
    <s v="JV"/>
    <s v="CAR7"/>
    <s v="AIMAN ABDELFATAH MAHMOUD ABUOSBA"/>
    <s v="AVE. 65 INF. KM. 9.7"/>
    <n v="79.7"/>
    <n v="96.7"/>
    <n v="82.7"/>
  </r>
  <r>
    <s v="Este"/>
    <n v="907"/>
    <n v="6400907"/>
    <s v="CAROLINA"/>
    <x v="0"/>
    <s v="PUMA"/>
    <m/>
    <m/>
    <s v="JV"/>
    <s v="CAR8"/>
    <s v="CAROLINA FUEL CORP."/>
    <s v="CARR. #874, KM. 1.675"/>
    <n v="79.7"/>
    <n v="95.7"/>
    <n v="83.7"/>
  </r>
  <r>
    <s v="Este"/>
    <n v="338"/>
    <n v="6400338"/>
    <s v="CAROLINA"/>
    <x v="6"/>
    <s v="TEXACO"/>
    <s v="PUMA"/>
    <d v="2021-07-01T00:00:00"/>
    <s v="JV"/>
    <s v="CAR10"/>
    <s v="GROWTH, LLC"/>
    <s v="CARR. # 3 KM 14.8 BO. CANOVANILLAS (LOS COLOBOS)"/>
    <n v="82.7"/>
    <n v="95.7"/>
    <n v="83.7"/>
  </r>
  <r>
    <s v="Este"/>
    <n v="237"/>
    <n v="6400237"/>
    <s v="CAROLINA"/>
    <x v="0"/>
    <s v="PUMA"/>
    <m/>
    <m/>
    <s v="JV"/>
    <s v="CAR4"/>
    <s v="JORGE AVILES VEVE"/>
    <s v="CARR. # 3 KM. 7.5  BO. SAN ANTON"/>
    <n v="81.7"/>
    <n v="96.7"/>
    <n v="83.7"/>
  </r>
  <r>
    <s v="Este"/>
    <n v="173"/>
    <n v="6400173"/>
    <s v="CAROLINA"/>
    <x v="0"/>
    <s v="PUMA"/>
    <m/>
    <m/>
    <s v="JV"/>
    <s v="CAR13"/>
    <s v="H VEGA'S SERVICE STATION INC."/>
    <s v="AVE. PONTEZUELA ESQ. MARGINAL VISTAMAR"/>
    <n v="78.7"/>
    <n v="96.7"/>
    <n v="85.7"/>
  </r>
  <r>
    <s v="Este"/>
    <n v="198"/>
    <n v="6400198"/>
    <s v="CAROLINA"/>
    <x v="6"/>
    <s v="TEXACO"/>
    <s v="PUMA"/>
    <m/>
    <s v="JV"/>
    <s v="CAR3"/>
    <s v="ALBORAX INTERNATIONAL CORP"/>
    <s v="AVE. CAMPO RICO FINAL,SABANA GARDENS"/>
    <n v="79.7"/>
    <n v="98.7"/>
    <n v="85.7"/>
  </r>
  <r>
    <s v="Este"/>
    <n v="923"/>
    <n v="6400923"/>
    <s v="CAROLINA"/>
    <x v="6"/>
    <s v="TEXACO"/>
    <s v="PUMA"/>
    <m/>
    <s v="JV"/>
    <s v="CAR6"/>
    <s v="ASMAR ENERGY PETROLEUM INC"/>
    <s v="CARR. 887 KM. 1.0"/>
    <n v="81.7"/>
    <n v="98.7"/>
    <n v="85.7"/>
  </r>
  <r>
    <s v="Este"/>
    <n v="12"/>
    <n v="6400012"/>
    <s v="CAROLINA"/>
    <x v="6"/>
    <s v="TEXACO"/>
    <s v="PUMA"/>
    <d v="2022-11-01T00:00:00"/>
    <s v="JV"/>
    <s v="CAR13"/>
    <s v="HASHIM SERVICE STATION, CORP"/>
    <s v="MARGINAL PR 190/ANDALUCIA (GOLDEN TOWERS)"/>
    <n v="79.7"/>
    <n v="99.7"/>
    <n v="85.7"/>
  </r>
  <r>
    <s v="Este"/>
    <n v="277"/>
    <n v="6400277"/>
    <s v="CAROLINA"/>
    <x v="0"/>
    <s v="PUMA"/>
    <m/>
    <m/>
    <s v="TJ"/>
    <s v="CAR12"/>
    <s v="GAMA GROUP, INC"/>
    <s v="MARGINAL AVE. BALDORIOTY DE CASTRO, ESQ DEGETAU"/>
    <n v="82.7"/>
    <n v="99.7"/>
    <n v="85.7"/>
  </r>
  <r>
    <s v="Este"/>
    <n v="2007"/>
    <n v="3602007"/>
    <s v="CAROLINA"/>
    <x v="1"/>
    <s v="TOTAL"/>
    <m/>
    <m/>
    <s v="HM"/>
    <s v="CAR8"/>
    <s v="EMPRESAS CISNEROS"/>
    <s v="AVE. MONSERRATE/ESQ R. CLEMENTE, VILLA CAROLINA"/>
    <n v="80.7"/>
    <n v="95.7"/>
    <n v="86.7"/>
  </r>
  <r>
    <s v="Este"/>
    <n v="2010"/>
    <n v="3602010"/>
    <s v="CAROLINA"/>
    <x v="1"/>
    <s v="TOTAL"/>
    <m/>
    <m/>
    <s v="HM"/>
    <s v="CAR10"/>
    <s v="MONROIG"/>
    <s v="PR 3 ICI PAINT- KM 12.6 / W/ CARR 857"/>
    <n v="82.7"/>
    <n v="97.7"/>
    <n v="87.7"/>
  </r>
  <r>
    <s v="Este"/>
    <n v="3078"/>
    <n v="3603078"/>
    <s v="CAROLINA"/>
    <x v="2"/>
    <s v="MOBIL"/>
    <s v="SHELL"/>
    <d v="2022-10-01T00:00:00"/>
    <s v="HM"/>
    <s v="CAR2"/>
    <s v="EDWIN MONTANO"/>
    <s v="MARGINAL, PLAZA ESCORIAL"/>
    <n v="83.7"/>
    <n v="97.7"/>
    <n v="87.7"/>
  </r>
  <r>
    <s v="Este"/>
    <n v="3091"/>
    <n v="3603091"/>
    <s v="CAROLINA"/>
    <x v="2"/>
    <s v="MOBIL"/>
    <s v="SHELL"/>
    <d v="2022-09-01T00:00:00"/>
    <s v="ST"/>
    <s v="CAR12"/>
    <s v="MANUEL CASAS"/>
    <s v="AVE. ISLA VERDE, FRENTE CEMENTERIO"/>
    <n v="83.7"/>
    <n v="99.7"/>
    <n v="90.7"/>
  </r>
  <r>
    <s v="Este"/>
    <n v="2009"/>
    <n v="3602009"/>
    <s v="CAROLINA"/>
    <x v="1"/>
    <s v="TOTAL"/>
    <m/>
    <m/>
    <s v="HM"/>
    <s v="CAR7"/>
    <s v="JOSE R. LAUREANO"/>
    <s v="AVE. 65 DE INF - CALLE MARGINAL (CERCA ENTRADA CAROLINA)"/>
    <n v="81.7"/>
    <n v="98.7"/>
    <n v="91.7"/>
  </r>
  <r>
    <s v="Este"/>
    <n v="976"/>
    <n v="6400976"/>
    <s v="CAROLINA"/>
    <x v="0"/>
    <s v="PUMA"/>
    <m/>
    <m/>
    <s v="JV"/>
    <s v="CAR3"/>
    <s v="HASHIM SERVICE STATION GROUP."/>
    <s v="URB. INDUSTRIAL LA CERAMICA, AVENIDA CAMPO RICO (ESTE FINAL)"/>
    <n v="88.7"/>
    <n v="99.7"/>
    <n v="127.7"/>
  </r>
  <r>
    <s v="Este"/>
    <n v="794"/>
    <n v="6400794"/>
    <s v="CAROLINA"/>
    <x v="6"/>
    <s v="TEXACO"/>
    <s v="ANYTIME"/>
    <d v="2020-07-01T00:00:00"/>
    <s v="HM"/>
    <s v="CAR9"/>
    <s v="VP PETROLEM INC. (ANTES PUMA)"/>
    <s v="AVE. FIDALGO DÍAZ ESQ. VÍA 26 URB. VILLA FONTANA"/>
    <n v="76.7"/>
    <n v="92.7"/>
    <m/>
  </r>
  <r>
    <s v="Este"/>
    <n v="1031"/>
    <n v="3601031"/>
    <s v="CAROLINA"/>
    <x v="3"/>
    <s v="GULF"/>
    <m/>
    <m/>
    <s v="HM"/>
    <s v="CAR9"/>
    <s v="CAROLINA S/S"/>
    <s v="AVE. FIDALGO DÍAZ"/>
    <n v="76.7"/>
    <n v="92.7"/>
    <m/>
  </r>
  <r>
    <s v="Este"/>
    <n v="791"/>
    <n v="6400791"/>
    <s v="CAROLINA"/>
    <x v="6"/>
    <s v="TEXACO"/>
    <s v="PUMA"/>
    <d v="2020-06-01T00:00:00"/>
    <s v="HM"/>
    <s v="CAR1"/>
    <s v="VP PETROLEM INC. (ANTES PUMA&gt;ANYTIME&gt;TEXACO)"/>
    <s v="AVE. CAMPO RICO #800 URB. COUNTRY CLUB "/>
    <n v="77.7"/>
    <n v="93.7"/>
    <m/>
  </r>
  <r>
    <s v="Este"/>
    <n v="902"/>
    <n v="6400902"/>
    <s v="CAROLINA"/>
    <x v="6"/>
    <s v="TEXACO"/>
    <s v="ANYTIME"/>
    <d v="2020-03-01T00:00:00"/>
    <s v="JV"/>
    <s v="CAR2"/>
    <s v="VP PETROLEUM, INC - SAN MARTIN #902 (ANTES ANYTIME, ANTES PUMA)"/>
    <s v="AVE. 65 DE INFANTERÍA KM. 5.8 ESQUINA CALLE CAMPO RICO"/>
    <n v="77.7"/>
    <n v="93.7"/>
    <m/>
  </r>
  <r>
    <s v="Este"/>
    <n v="243"/>
    <n v="6400243"/>
    <s v="CAROLINA"/>
    <x v="6"/>
    <s v="TEXACO"/>
    <s v="PUMA"/>
    <m/>
    <s v="JV"/>
    <s v="CAR4"/>
    <s v="KGB NOVA, LLC"/>
    <s v="CARR.# 3 KM. 7.4 BO. SAN ANTON"/>
    <n v="78.7"/>
    <n v="94.7"/>
    <m/>
  </r>
  <r>
    <s v="Este"/>
    <n v="2107"/>
    <n v="3602107"/>
    <s v="CAROLINA"/>
    <x v="1"/>
    <s v="TOTAL"/>
    <m/>
    <m/>
    <s v="HM"/>
    <s v="CAR1"/>
    <s v="NELSON CAPOTE"/>
    <s v="AVE.CAMPO RICO 246 / W/ CALLE B"/>
    <n v="78.7"/>
    <n v="94.7"/>
    <m/>
  </r>
  <r>
    <s v="Este"/>
    <n v="3019"/>
    <n v="3603019"/>
    <s v="CAROLINA"/>
    <x v="2"/>
    <s v="MOBIL"/>
    <s v="SHELL"/>
    <d v="2022-09-01T00:00:00"/>
    <s v="ST"/>
    <s v="CAR11"/>
    <s v="JORGE LALAITE"/>
    <s v="MARGINAL LOS ANGELES"/>
    <n v="78.7"/>
    <n v="94.7"/>
    <m/>
  </r>
  <r>
    <s v="Este"/>
    <n v="3068"/>
    <n v="3603068"/>
    <s v="CAROLINA"/>
    <x v="2"/>
    <s v="MOBIL"/>
    <s v="SHELL"/>
    <d v="2022-12-01T00:00:00"/>
    <s v="HM"/>
    <s v="CAR1"/>
    <s v="CAMPO RICO A LA DERECHA"/>
    <s v="AVE. CAMPO RICO, COUNTRY CLUB"/>
    <n v="79.7"/>
    <n v="94.7"/>
    <m/>
  </r>
  <r>
    <s v="Este"/>
    <n v="133"/>
    <n v="6400133"/>
    <s v="CAROLINA"/>
    <x v="0"/>
    <s v="PUMA"/>
    <m/>
    <m/>
    <s v="JV"/>
    <s v="CAR9"/>
    <s v="FUTURE TECHNOLOGY, INC"/>
    <s v="AVE. J.M. FRAGOSO, ESQ. FIDALGO DÍAZ, VILLA FONTANA"/>
    <n v="77.7"/>
    <n v="95.7"/>
    <m/>
  </r>
  <r>
    <s v="Este"/>
    <n v="2006"/>
    <n v="3602006"/>
    <s v="CAROLINA"/>
    <x v="1"/>
    <s v="TOTAL"/>
    <m/>
    <m/>
    <s v="HM"/>
    <s v="CAR3"/>
    <s v="SABANA GARDENS S/S - NUMEH SALEH"/>
    <s v="AVE. CAMPO RICO ESQ. FIDALGO. DIAZ"/>
    <n v="80.7"/>
    <n v="95.7"/>
    <m/>
  </r>
  <r>
    <s v="Este"/>
    <n v="2008"/>
    <n v="3602008"/>
    <s v="CAROLINA"/>
    <x v="1"/>
    <s v="TOTAL"/>
    <m/>
    <m/>
    <s v="HM"/>
    <s v="CAR3"/>
    <s v="AVE. R. CLEMENTE"/>
    <s v="AVE. ROBERTO CLEMENTE, ESQ. SANCHEZ CASTAÑO"/>
    <n v="81.7"/>
    <n v="95.7"/>
    <m/>
  </r>
  <r>
    <s v="Este"/>
    <n v="6540"/>
    <n v="3606540"/>
    <s v="CAROLINA"/>
    <x v="5"/>
    <s v="SHELL"/>
    <s v="TORAL"/>
    <d v="2022-09-01T00:00:00"/>
    <s v="ST"/>
    <s v="CAR12"/>
    <s v="TORAL"/>
    <s v="BALDORIOTY DE CASTRO, MARGINAL, NORTE SHOPING CENTER"/>
    <n v="79.7"/>
    <n v="96.7"/>
    <m/>
  </r>
  <r>
    <s v="Este"/>
    <n v="3044"/>
    <n v="3603044"/>
    <s v="CAROLINA"/>
    <x v="2"/>
    <s v="MOBIL"/>
    <s v="SHELL"/>
    <d v="2022-11-01T00:00:00"/>
    <s v="HM"/>
    <s v="CAR3"/>
    <s v="EDWIN VÁZQUEZ"/>
    <s v="AVE. CAMPO RICO, LA CERAMICA "/>
    <n v="82.7"/>
    <n v="96.7"/>
    <m/>
  </r>
  <r>
    <s v="Este"/>
    <n v="138"/>
    <n v="6400138"/>
    <s v="CAROLINA"/>
    <x v="6"/>
    <s v="TEXACO"/>
    <s v="PUMA"/>
    <d v="2021-06-01T00:00:00"/>
    <s v="JV"/>
    <s v="CAR8"/>
    <s v="MAC SERVICES, INC"/>
    <s v="CARR. 874 ESQ. LOS NARANJALES, BO. HOYO MULAS"/>
    <n v="79.7"/>
    <n v="97.7"/>
    <m/>
  </r>
  <r>
    <s v="Este"/>
    <n v="2054"/>
    <n v="3602054"/>
    <s v="CAROLINA"/>
    <x v="1"/>
    <s v="TOTAL"/>
    <m/>
    <m/>
    <s v="ST"/>
    <s v="CAR12"/>
    <s v="JUAN R. PÉREZ"/>
    <s v="MARGINAL, BALDORIOTY DE CASTRO"/>
    <n v="81.7"/>
    <n v="97.7"/>
    <m/>
  </r>
  <r>
    <s v="Este"/>
    <n v="3077"/>
    <n v="3603077"/>
    <s v="CAROLINA"/>
    <x v="2"/>
    <s v="MOBIL"/>
    <s v="SHELL"/>
    <d v="2022-11-01T00:00:00"/>
    <s v="HM"/>
    <s v="CAR3"/>
    <s v="MATILDA ECHEVARRÍA"/>
    <s v="AVE. R. CLEMENTE, ESQ. CALLE 401"/>
    <n v="82.7"/>
    <n v="97.7"/>
    <m/>
  </r>
  <r>
    <s v="Este"/>
    <n v="305"/>
    <n v="6400305"/>
    <s v="CAROLINA"/>
    <x v="6"/>
    <s v="TEXACO"/>
    <s v="PUMA"/>
    <d v="2023-09-01T00:00:00"/>
    <s v="JV"/>
    <s v="CAR6"/>
    <s v="ASMAR ENERGY PETROLEUM INC"/>
    <s v="PR 887, KM. 2.3, SAN ANTON"/>
    <n v="81.7"/>
    <n v="98.7"/>
    <m/>
  </r>
  <r>
    <s v="Este"/>
    <n v="206"/>
    <n v="6400206"/>
    <s v="CAROLINA"/>
    <x v="0"/>
    <s v="PUMA"/>
    <m/>
    <m/>
    <s v="JV"/>
    <s v="CAR12"/>
    <s v="ISLA VERDE SERVICE STATION, INC"/>
    <s v="AVENIDA ISLA VERDE"/>
    <n v="82.7"/>
    <n v="98.7"/>
    <m/>
  </r>
  <r>
    <s v="Este"/>
    <n v="207"/>
    <n v="6400207"/>
    <s v="CAROLINA"/>
    <x v="0"/>
    <s v="PUMA"/>
    <m/>
    <m/>
    <s v="JV"/>
    <s v="CAR11"/>
    <s v="GAMA GROUP, INC"/>
    <s v="URB. LOS ANGELES CALLE CELESTIAL # 2300"/>
    <n v="82.7"/>
    <n v="99.7"/>
    <m/>
  </r>
  <r>
    <s v="Este"/>
    <n v="3046"/>
    <n v="3603046"/>
    <s v="CAROLINA"/>
    <x v="2"/>
    <s v="MOBIL"/>
    <s v="SHELL"/>
    <d v="2022-11-01T00:00:00"/>
    <s v="HM"/>
    <s v="CAR10"/>
    <s v="RAÚL CASAS"/>
    <s v="PR 3, CENTRO JUDICIAL"/>
    <n v="86.7"/>
    <n v="99.7"/>
    <m/>
  </r>
  <r>
    <s v="Este"/>
    <n v="371"/>
    <n v="6400371"/>
    <s v="CAROLINA"/>
    <x v="6"/>
    <s v="TEXACO"/>
    <s v="PUMA"/>
    <m/>
    <s v="JV"/>
    <s v="CAR13"/>
    <s v="JAIME BRAÑA TORRES INC"/>
    <s v="URB. COUNTRY CLUB 4TA EXTENSION AVE. ITURREGUI ESQ. CALLE #413"/>
    <n v="85.7"/>
    <n v="100.7"/>
    <m/>
  </r>
  <r>
    <s v="Este"/>
    <n v="337"/>
    <n v="6400337"/>
    <s v="CAROLINA"/>
    <x v="0"/>
    <s v="PUMA"/>
    <m/>
    <m/>
    <s v="JV"/>
    <s v="CAR7"/>
    <s v="CAROLINA ENERGY, LLC"/>
    <s v="CARR. # 3 KM. 9.8"/>
    <m/>
    <m/>
    <m/>
  </r>
  <r>
    <s v="Este"/>
    <n v="2111"/>
    <n v="3602111"/>
    <s v="CAROLINA"/>
    <x v="1"/>
    <s v="TOTAL"/>
    <m/>
    <m/>
    <s v="HM"/>
    <s v="CAR5"/>
    <s v="ARIEL PADILLA"/>
    <s v="PR 887, KM. 0.2 / OPP CARR 848 BO. SAN ANTÓN"/>
    <m/>
    <m/>
    <m/>
  </r>
  <r>
    <s v="Metro"/>
    <n v="1160"/>
    <n v="3601160"/>
    <s v="CATAÑO"/>
    <x v="4"/>
    <s v="AMERICAN PET"/>
    <m/>
    <m/>
    <s v="ST"/>
    <s v="CAT1"/>
    <s v="AMERICAN PETROLEUM"/>
    <s v="PR 165, (BACARDI)"/>
    <n v="78.7"/>
    <n v="93.7"/>
    <n v="77.7"/>
  </r>
  <r>
    <s v="Metro"/>
    <n v="2194"/>
    <n v="3602194"/>
    <s v="CATAÑO"/>
    <x v="1"/>
    <s v="TOTAL"/>
    <m/>
    <m/>
    <s v="ST"/>
    <s v="CAT2"/>
    <s v="ANDRÉS HERNÁNDEZ"/>
    <s v="CARR 869 / CALLE 2, URB. INDUSTRIAL"/>
    <n v="83.7"/>
    <n v="97.7"/>
    <n v="85.7"/>
  </r>
  <r>
    <s v="Metro"/>
    <n v="332"/>
    <n v="6400332"/>
    <s v="CATAÑO"/>
    <x v="6"/>
    <s v="TEXACO"/>
    <s v="PUMA"/>
    <d v="2022-11-01T00:00:00"/>
    <s v="TJ"/>
    <s v="CAT2"/>
    <s v="PALMAS FUEL CORP / ANTES PUMA"/>
    <s v="CARR. #869 KM 0.7 BO. PALMAS"/>
    <n v="81.7"/>
    <n v="97.7"/>
    <n v="87.7"/>
  </r>
  <r>
    <s v="Metro"/>
    <n v="174"/>
    <n v="6400174"/>
    <s v="CATAÑO"/>
    <x v="0"/>
    <s v="PUMA"/>
    <m/>
    <m/>
    <s v="TJ"/>
    <s v="CAT1"/>
    <s v="AMELIA SS, CORPORATION."/>
    <s v="AVE. PONCE DE LEON 38,  ESQ. ROSA DE LIMA BO. SABANA"/>
    <n v="82.7"/>
    <n v="99.7"/>
    <n v="87.7"/>
  </r>
  <r>
    <s v="Metro"/>
    <n v="1056"/>
    <n v="3601056"/>
    <s v="CATAÑO"/>
    <x v="3"/>
    <s v="GULF"/>
    <m/>
    <m/>
    <s v="ST"/>
    <s v="CAT2"/>
    <s v="BEST PETROLEUM"/>
    <s v="PR 5, KM. 3.5"/>
    <n v="78.7"/>
    <n v="95.7"/>
    <m/>
  </r>
  <r>
    <s v="Metro"/>
    <n v="6510"/>
    <n v="3606510"/>
    <s v="CATAÑO"/>
    <x v="4"/>
    <s v="IND"/>
    <m/>
    <m/>
    <s v="ST"/>
    <s v="CAT1"/>
    <s v="JORGE LOPEZ DE LLOVIO"/>
    <s v="AVE. BARBOSA NO 99"/>
    <n v="79.7"/>
    <n v="97.7"/>
    <m/>
  </r>
  <r>
    <s v="Metro"/>
    <n v="860"/>
    <n v="3606860"/>
    <s v="CATAÑO"/>
    <x v="5"/>
    <s v="SHELL"/>
    <s v="TORAL"/>
    <d v="2022-12-01T00:00:00"/>
    <s v="ST"/>
    <s v="CAT2"/>
    <s v="CAPOTE (ANTES TORAL, AHORA SHELL)"/>
    <s v="URB. PALMAS"/>
    <n v="79.7"/>
    <n v="97.7"/>
    <m/>
  </r>
  <r>
    <s v="Metro"/>
    <n v="3616"/>
    <n v="3610006"/>
    <s v="CATAÑO"/>
    <x v="4"/>
    <s v="PHILLIPS 66"/>
    <s v="GULF"/>
    <m/>
    <s v="ST"/>
    <s v="CAT1"/>
    <s v="PHILLIPS 66"/>
    <s v="AVE. SANTA ROSA FINAL"/>
    <n v="79.7"/>
    <n v="97.7"/>
    <m/>
  </r>
  <r>
    <s v="Metro"/>
    <n v="3079"/>
    <n v="3603079"/>
    <s v="CATAÑO"/>
    <x v="2"/>
    <s v="MOBIL"/>
    <s v="SHELL"/>
    <d v="2023-03-01T00:00:00"/>
    <s v="ST"/>
    <s v="CAT2"/>
    <s v="PR 5. KM. 3.4, BO. PALMAS"/>
    <s v="PR 5. KM. 3.4, BO. PALMAS"/>
    <n v="80.7"/>
    <n v="97.7"/>
    <m/>
  </r>
  <r>
    <s v="Este-Central"/>
    <n v="76"/>
    <n v="6400076"/>
    <s v="CAYEY"/>
    <x v="6"/>
    <s v="TEXACO"/>
    <s v="IND"/>
    <d v="2024-07-28T00:00:00"/>
    <s v="ES"/>
    <s v="CAY1"/>
    <s v="VP PETROLEUM, INC. -  CAYEY"/>
    <s v="CARR 1 KM 59.3 "/>
    <n v="76.7"/>
    <n v="91.7"/>
    <n v="77.7"/>
  </r>
  <r>
    <s v="Este-Central"/>
    <n v="3047"/>
    <n v="3603047"/>
    <s v="CAYEY"/>
    <x v="2"/>
    <s v="MOBIL"/>
    <s v="SHELL"/>
    <d v="2022-09-01T00:00:00"/>
    <s v="RD"/>
    <s v="CAY1"/>
    <s v="LUIS RIVERA"/>
    <s v="PR 1"/>
    <n v="77.7"/>
    <n v="92.7"/>
    <n v="79.7"/>
  </r>
  <r>
    <s v="Este-Central"/>
    <n v="1212"/>
    <n v="3601212"/>
    <s v="CAYEY"/>
    <x v="2"/>
    <s v="MOBIL"/>
    <s v="SHELL"/>
    <d v="2022-11-01T00:00:00"/>
    <s v="RD"/>
    <s v="CAY2"/>
    <s v="ABRAHAM PETROLEUM"/>
    <s v="PR 14, SALIDA AIBONITO"/>
    <n v="82.7"/>
    <n v="96.7"/>
    <n v="82.7"/>
  </r>
  <r>
    <s v="Este-Central"/>
    <n v="3099"/>
    <n v="3603099"/>
    <s v="CAYEY"/>
    <x v="2"/>
    <s v="MOBIL"/>
    <s v="SHELL"/>
    <d v="2022-09-01T00:00:00"/>
    <s v="RD"/>
    <s v="CAY2"/>
    <s v="JOSÉ RAMÓN"/>
    <s v="CARR 1 KM 52.4, BO. BEATRIZ"/>
    <n v="81.7"/>
    <n v="95.7"/>
    <n v="83.7"/>
  </r>
  <r>
    <s v="Este-Central"/>
    <n v="2031"/>
    <n v="3602031"/>
    <s v="CAYEY"/>
    <x v="1"/>
    <s v="TOTAL"/>
    <m/>
    <m/>
    <s v="RD"/>
    <s v="CAY1"/>
    <s v="B. HERMANOS S/S"/>
    <s v="PR 1, KM. 57.4"/>
    <n v="82.7"/>
    <n v="96.7"/>
    <n v="84.7"/>
  </r>
  <r>
    <s v="Este-Central"/>
    <n v="2030"/>
    <n v="3602030"/>
    <s v="CAYEY"/>
    <x v="1"/>
    <s v="TOTAL"/>
    <m/>
    <m/>
    <s v="RD"/>
    <s v="CAY2"/>
    <s v="PABLO QUIÑONES"/>
    <s v="CARR 1 / S/ CARR 7736 KM 50.1 -SALIDA GUAVATE"/>
    <n v="84.7"/>
    <n v="98.7"/>
    <n v="85.7"/>
  </r>
  <r>
    <s v="Este-Central"/>
    <n v="350"/>
    <n v="6400350"/>
    <s v="CAYEY"/>
    <x v="6"/>
    <s v="TEXACO"/>
    <s v="PUMA"/>
    <m/>
    <s v="ES"/>
    <s v="CAY2"/>
    <s v="CPM SERVICE INC"/>
    <s v="CARR # 14 KM. 72.4, BO MONTELLANO"/>
    <n v="83.7"/>
    <n v="98.7"/>
    <n v="86.7"/>
  </r>
  <r>
    <s v="Este-Central"/>
    <n v="6537"/>
    <n v="3606537"/>
    <s v="CAYEY"/>
    <x v="3"/>
    <s v="GULF"/>
    <m/>
    <m/>
    <s v="RD"/>
    <s v="CAY2"/>
    <s v="GULF SAN JOSE"/>
    <s v="PUEBLO - PR 14"/>
    <n v="79.7"/>
    <n v="93.7"/>
    <m/>
  </r>
  <r>
    <s v="Este-Central"/>
    <n v="1044"/>
    <n v="3601044"/>
    <s v="CAYEY"/>
    <x v="3"/>
    <s v="GULF"/>
    <m/>
    <m/>
    <s v="RD"/>
    <s v="CAY2"/>
    <s v="ISRAEL BENITEZ (ANTES ECOMAXX)"/>
    <s v="CALLE JOSÉ DE DIEGO (PR 14)"/>
    <n v="79.7"/>
    <n v="95.7"/>
    <m/>
  </r>
  <r>
    <s v="Este-Central"/>
    <n v="2018"/>
    <n v="3602018"/>
    <s v="CAYEY"/>
    <x v="1"/>
    <s v="TOTAL"/>
    <m/>
    <m/>
    <s v="RD"/>
    <s v="CAY2"/>
    <s v="ISMAEL TORRES"/>
    <s v="CALLE JOSÉ DE DIEGO (PR 14)"/>
    <n v="80.7"/>
    <n v="95.7"/>
    <m/>
  </r>
  <r>
    <s v="Este-Central"/>
    <n v="2098"/>
    <n v="3602098"/>
    <s v="CAYEY"/>
    <x v="1"/>
    <s v="TOTAL"/>
    <m/>
    <m/>
    <s v="RD"/>
    <s v="CAY2"/>
    <s v="ALFREDO TIRADO"/>
    <s v="PR 14, KM. 73.3"/>
    <n v="82.7"/>
    <n v="96.7"/>
    <m/>
  </r>
  <r>
    <s v="Este-Central"/>
    <n v="327"/>
    <n v="6400327"/>
    <s v="CAYEY"/>
    <x v="6"/>
    <s v="TEXACO"/>
    <s v="PUMA"/>
    <d v="2023-03-01T00:00:00"/>
    <s v="ES"/>
    <s v="CAY1"/>
    <s v="BEST LEVEL PETROLEUM INC."/>
    <s v="CARR. #1 KM. 57.7 BO. MONTELLANO "/>
    <n v="83.7"/>
    <n v="98.7"/>
    <m/>
  </r>
  <r>
    <s v="Este-Central"/>
    <n v="995"/>
    <n v="6400995"/>
    <s v="CAYEY"/>
    <x v="0"/>
    <s v="PUMA"/>
    <m/>
    <m/>
    <s v="RD"/>
    <s v="CAY2"/>
    <s v="LOS TORRES S/S"/>
    <s v="PR1, KM. 48.3, INT. PR 787, BO. BEATRIZ"/>
    <n v="84.7"/>
    <n v="99.7"/>
    <m/>
  </r>
  <r>
    <s v="Norte"/>
    <n v="925"/>
    <n v="3400925"/>
    <s v="CIALES"/>
    <x v="4"/>
    <s v="PHILLIPS 66"/>
    <s v="PUMA"/>
    <m/>
    <s v="CC"/>
    <s v="CIA3"/>
    <s v="MEGA PETROLEUM CORP. / ANTES PUMA"/>
    <s v="CARR # 149 BO. JAGUAS KM 15.8  "/>
    <n v="77.7"/>
    <n v="93.7"/>
    <n v="79.7"/>
  </r>
  <r>
    <s v="Norte"/>
    <n v="1302"/>
    <n v="3601302"/>
    <s v="CIALES"/>
    <x v="3"/>
    <s v="GULF"/>
    <m/>
    <m/>
    <s v="VS"/>
    <s v="CIA1"/>
    <s v="WILLIAM DIAZ"/>
    <s v="PR 149, KM. 7.5"/>
    <n v="77.7"/>
    <n v="94.7"/>
    <n v="82.7"/>
  </r>
  <r>
    <s v="Norte"/>
    <n v="2127"/>
    <n v="3602127"/>
    <s v="CIALES"/>
    <x v="1"/>
    <s v="TOTAL"/>
    <m/>
    <m/>
    <s v="VS"/>
    <s v="CIA2"/>
    <s v="ANGEL RODRÍGUEZ"/>
    <s v="CARR 6685 / OPP/ CARR 140 - BO. FRONTON"/>
    <n v="77.7"/>
    <n v="94.7"/>
    <s v=" "/>
  </r>
  <r>
    <s v="Norte"/>
    <n v="6014"/>
    <n v="3606014"/>
    <s v="CIALES"/>
    <x v="3"/>
    <s v="GULF"/>
    <m/>
    <m/>
    <s v="VS"/>
    <s v="CIA3"/>
    <s v="FULL &amp; FULL S/S"/>
    <s v="PR 149, KM. 17.6, BARRIO JAGUAS"/>
    <n v="77.7"/>
    <n v="95.7"/>
    <m/>
  </r>
  <r>
    <s v="Norte"/>
    <n v="525"/>
    <n v="6400525"/>
    <s v="CIALES"/>
    <x v="6"/>
    <s v="TEXACO"/>
    <s v="PUMA"/>
    <m/>
    <s v="CC"/>
    <s v="CIA1"/>
    <s v="CARLOS G. ORTIZ MELENDEZ"/>
    <s v="CARR 149 KM 9.4"/>
    <n v="80.7"/>
    <n v="95.7"/>
    <m/>
  </r>
  <r>
    <s v="Norte"/>
    <n v="800"/>
    <n v="3606800"/>
    <s v="CIALES"/>
    <x v="3"/>
    <s v="GULF"/>
    <m/>
    <m/>
    <s v="VS"/>
    <s v="CIA1"/>
    <s v="FRENTE A LA BIBLIOTECA"/>
    <s v="FRENTE A LA BIBLIOTECA"/>
    <n v="77.7"/>
    <s v=" "/>
    <m/>
  </r>
  <r>
    <s v="Este-Central"/>
    <n v="253"/>
    <n v="6400253"/>
    <s v="CIDRA"/>
    <x v="0"/>
    <s v="PUMA"/>
    <m/>
    <m/>
    <s v="CJ"/>
    <s v="CID3"/>
    <s v="ARAFAT MOHAMED HAMEED"/>
    <s v="CARR 173 KM 0.3"/>
    <n v="81.7"/>
    <n v="97.7"/>
    <n v="79.7"/>
  </r>
  <r>
    <s v="Este-Central"/>
    <n v="324"/>
    <n v="3400324"/>
    <s v="CIDRA"/>
    <x v="3"/>
    <s v="GULF"/>
    <s v="IND"/>
    <d v="2021-06-01T00:00:00"/>
    <s v="RD"/>
    <s v="CID3"/>
    <s v="RAFAEL DELGADO "/>
    <s v="CALLE JOSE DE DIEGO FINAL #2"/>
    <n v="78.7"/>
    <n v="93.7"/>
    <n v="80.7"/>
  </r>
  <r>
    <s v="Este-Central"/>
    <n v="3100"/>
    <n v="3603100"/>
    <s v="CIDRA"/>
    <x v="2"/>
    <s v="MOBIL"/>
    <s v="SHELL"/>
    <d v="2022-11-01T00:00:00"/>
    <s v="RD"/>
    <s v="CID2"/>
    <s v="CARLOS SANTOS # 2"/>
    <s v="PR 171, KM. 0.4, DESVIO PR 773"/>
    <n v="79.7"/>
    <n v="94.7"/>
    <n v="81.7"/>
  </r>
  <r>
    <s v="Este-Central"/>
    <n v="2129"/>
    <n v="3602129"/>
    <s v="CIDRA"/>
    <x v="1"/>
    <s v="TOTAL"/>
    <m/>
    <m/>
    <s v="RD"/>
    <s v="CID4"/>
    <s v="PRÁXEDES LARA"/>
    <s v="PR 172, KM. 7.6"/>
    <n v="83.7"/>
    <n v="96.7"/>
    <n v="83.7"/>
  </r>
  <r>
    <s v="Este-Central"/>
    <n v="449"/>
    <n v="6400449"/>
    <s v="CIDRA"/>
    <x v="6"/>
    <s v="TEXACO"/>
    <s v="PUMA"/>
    <d v="2022-06-01T00:00:00"/>
    <s v="CJ"/>
    <s v="CID3"/>
    <s v="NASIM YAHYA"/>
    <s v="CARR. 734 KM. CENTRO COMERCIAL VILLA DEL CARMEN "/>
    <n v="81.7"/>
    <n v="95.7"/>
    <n v="85.7"/>
  </r>
  <r>
    <s v="Este-Central"/>
    <n v="2128"/>
    <n v="3602128"/>
    <s v="CIDRA"/>
    <x v="1"/>
    <s v="TOTAL"/>
    <m/>
    <m/>
    <s v="RD"/>
    <s v="CID1"/>
    <s v="ADALBERTO DEL VALLE"/>
    <s v="CARR 787 KM 4.4 / CALLE SIN NOMBRE"/>
    <n v="83.7"/>
    <n v="98.7"/>
    <n v="85.7"/>
  </r>
  <r>
    <s v="Este-Central"/>
    <n v="981"/>
    <n v="6400981"/>
    <s v="CIDRA"/>
    <x v="6"/>
    <s v="TEXACO"/>
    <s v="PUMA"/>
    <d v="2021-11-01T00:00:00"/>
    <s v="CJ"/>
    <s v="CID4"/>
    <s v="ARAFAT MOHAMED"/>
    <s v="CARR #173 KM 6.5 BARRIO RABANAL"/>
    <n v="83.7"/>
    <n v="99.7"/>
    <n v="89.7"/>
  </r>
  <r>
    <s v="Este-Central"/>
    <n v="1214"/>
    <n v="3601214"/>
    <s v="CIDRA"/>
    <x v="7"/>
    <s v="ECOMAXX"/>
    <m/>
    <m/>
    <s v="RD"/>
    <s v="CID3"/>
    <s v="ROSARIO S/S"/>
    <s v="CALLE MUÑOZ RIVERA # 31"/>
    <n v="78.7"/>
    <n v="94.7"/>
    <m/>
  </r>
  <r>
    <s v="Este-Central"/>
    <n v="3101"/>
    <n v="3603101"/>
    <s v="CIDRA"/>
    <x v="2"/>
    <s v="MOBIL"/>
    <s v="SHELL"/>
    <d v="2022-11-01T00:00:00"/>
    <s v="RD"/>
    <s v="CID3"/>
    <s v="CALLE STA. CRUZ"/>
    <s v="CALLE FRANCISCO CRUZ, URB. FERNÁNDEZ"/>
    <n v="80.7"/>
    <n v="94.7"/>
    <m/>
  </r>
  <r>
    <s v="Este-Central"/>
    <n v="240"/>
    <n v="6400240"/>
    <s v="CIDRA"/>
    <x v="0"/>
    <s v="PUMA"/>
    <m/>
    <m/>
    <s v="CJ"/>
    <s v="CID3"/>
    <s v="HECTOR CARRASQUILLO ZAYAS"/>
    <s v="CARR. #172, KM 13.7 "/>
    <n v="80.7"/>
    <n v="95.7"/>
    <m/>
  </r>
  <r>
    <s v="Este-Central"/>
    <n v="1000"/>
    <n v="6401000"/>
    <s v="CIDRA"/>
    <x v="6"/>
    <s v="TEXACO"/>
    <s v="TOTAL"/>
    <d v="2023-06-01T00:00:00"/>
    <s v="RD"/>
    <s v="CID4"/>
    <s v="RE-ABIERTA RECIENTEMENTE"/>
    <s v=" PR 173, KM. 8.0, BO. RABANAL"/>
    <n v="79.7"/>
    <n v="98.7"/>
    <m/>
  </r>
  <r>
    <s v="Sureste"/>
    <n v="1217"/>
    <n v="3601217"/>
    <s v="COAMO"/>
    <x v="4"/>
    <s v="IND"/>
    <m/>
    <m/>
    <s v="RD"/>
    <s v="COA1"/>
    <s v="BOULEVARD S/S"/>
    <s v="PR 14, KM. 31.7"/>
    <n v="78.7"/>
    <n v="97.7"/>
    <n v="77.7"/>
  </r>
  <r>
    <s v="Sureste"/>
    <n v="1216"/>
    <n v="3601216"/>
    <s v="COAMO"/>
    <x v="3"/>
    <s v="GULF"/>
    <m/>
    <m/>
    <s v="RD"/>
    <s v="COA1"/>
    <s v="SS SERVICE STATION"/>
    <s v="PR 14, KM. 31.6"/>
    <n v="81.7"/>
    <n v="93.7"/>
    <n v="79.7"/>
  </r>
  <r>
    <s v="Sureste"/>
    <n v="6850"/>
    <n v="3606850"/>
    <s v="COAMO"/>
    <x v="1"/>
    <s v="TOTAL"/>
    <m/>
    <m/>
    <s v="RD"/>
    <s v="COA1"/>
    <s v="ESTACION GASOLINA EM "/>
    <s v="PR 14 KM 31.5, BO SAN ILDEFONSO"/>
    <n v="80.7"/>
    <n v="95.7"/>
    <n v="80.7"/>
  </r>
  <r>
    <s v="Sureste"/>
    <n v="1215"/>
    <n v="3601215"/>
    <s v="COAMO"/>
    <x v="2"/>
    <s v="MOBIL"/>
    <s v="SHELL"/>
    <d v="2022-12-01T00:00:00"/>
    <s v="RD"/>
    <s v="COA1"/>
    <s v="COOP. LA CANDELARIA"/>
    <s v="PR 14, KM. 32.5"/>
    <n v="83.7"/>
    <n v="97.7"/>
    <n v="86.7"/>
  </r>
  <r>
    <s v="Sureste"/>
    <n v="2132"/>
    <n v="3602132"/>
    <s v="COAMO"/>
    <x v="3"/>
    <s v="GULF"/>
    <m/>
    <m/>
    <s v="RD"/>
    <s v="COA2"/>
    <s v="FERNANDO MARTINEZ/ANTES ECOMAXX"/>
    <s v="CALLE QUINTÓN"/>
    <n v="79.7"/>
    <n v="92.7"/>
    <m/>
  </r>
  <r>
    <s v="Sureste"/>
    <n v="2130"/>
    <n v="3602130"/>
    <s v="COAMO"/>
    <x v="1"/>
    <s v="TOTAL"/>
    <m/>
    <m/>
    <s v="RD"/>
    <s v="COA3"/>
    <s v="MARISELY COLON /CARLOS OLIVO"/>
    <s v="PR 153, KM. 12.1, BO. LAS FLORES"/>
    <n v="78.7"/>
    <n v="94.7"/>
    <m/>
  </r>
  <r>
    <s v="Sureste"/>
    <n v="1218"/>
    <n v="3601218"/>
    <s v="COAMO"/>
    <x v="4"/>
    <s v="PHILLIPS 66"/>
    <s v="GULF"/>
    <m/>
    <s v="RD"/>
    <s v="COA2"/>
    <s v="JOSE A. ZAYAS"/>
    <s v="CALLE QUINTÓN # 16"/>
    <n v="78.7"/>
    <m/>
    <m/>
  </r>
  <r>
    <s v="Central"/>
    <n v="6778"/>
    <n v="3606778"/>
    <s v="COMERIO"/>
    <x v="3"/>
    <s v="GULF"/>
    <m/>
    <m/>
    <s v="JF"/>
    <s v="SANL1"/>
    <s v="EX TOTAL"/>
    <s v="CALLE GEORGETTI # 21"/>
    <n v="77.7"/>
    <n v="99.7"/>
    <n v="80.7"/>
  </r>
  <r>
    <s v="Central"/>
    <n v="6511"/>
    <n v="3606511"/>
    <s v="COMERIO"/>
    <x v="2"/>
    <s v="MOBIL"/>
    <s v="GULF"/>
    <d v="2023-12-01T00:00:00"/>
    <s v="VS"/>
    <s v="COM1"/>
    <s v="HFS S/S  (EX-GPR)"/>
    <s v="PR 156, KM. 34.5, BO. PALOMAS"/>
    <n v="79.7"/>
    <n v="97.7"/>
    <n v="84.7"/>
  </r>
  <r>
    <s v="Central"/>
    <n v="394"/>
    <n v="6400394"/>
    <s v="COMERIO"/>
    <x v="0"/>
    <s v="PUMA"/>
    <m/>
    <m/>
    <s v="SM"/>
    <s v="COM1"/>
    <s v="COLON SERVICE STATION COMERIO INC. "/>
    <s v="CARR 156 KM 35.4 BO DONA ELENA, COMERIO"/>
    <n v="80.7"/>
    <n v="105.7"/>
    <n v="100.7"/>
  </r>
  <r>
    <s v="Central"/>
    <n v="802"/>
    <n v="3606802"/>
    <s v="COMERIO"/>
    <x v="5"/>
    <s v="SHELL"/>
    <s v="TORAL"/>
    <d v="2020-12-01T00:00:00"/>
    <s v="VS"/>
    <s v="COM1"/>
    <s v="ANTES TORAL"/>
    <s v="CARR 778"/>
    <n v="79.7"/>
    <n v="96.7"/>
    <m/>
  </r>
  <r>
    <s v="Central"/>
    <n v="6513"/>
    <n v="3606513"/>
    <s v="COMERIO"/>
    <x v="1"/>
    <s v="TOTAL"/>
    <m/>
    <m/>
    <s v="VS"/>
    <s v="COM1"/>
    <s v="CENTRO PUEBLO"/>
    <s v="CALLE GEORGETTI, CENTRO KM 32.3"/>
    <n v="79.7"/>
    <n v="96.7"/>
    <m/>
  </r>
  <r>
    <s v="Central"/>
    <n v="261"/>
    <n v="6400261"/>
    <s v="COMERIO"/>
    <x v="6"/>
    <s v="TEXACO"/>
    <s v="PUMA"/>
    <m/>
    <s v="SM"/>
    <s v="COM1"/>
    <s v="JOSE LINO ORTIZ PEREIRA"/>
    <s v="CALLE GEORGETTI #55"/>
    <n v="82.7"/>
    <n v="100.7"/>
    <m/>
  </r>
  <r>
    <s v="Norte"/>
    <n v="1222"/>
    <n v="3601222"/>
    <s v="COROZAL"/>
    <x v="3"/>
    <s v="GULF"/>
    <m/>
    <m/>
    <s v="VS"/>
    <s v="COR2"/>
    <s v="ROSA COLLAZO"/>
    <s v="PR 159, KM. 15.4"/>
    <n v="77.7"/>
    <n v="94.7"/>
    <n v="80.7"/>
  </r>
  <r>
    <s v="Norte"/>
    <n v="1220"/>
    <n v="3601220"/>
    <s v="COROZAL"/>
    <x v="1"/>
    <s v="TOTAL"/>
    <m/>
    <m/>
    <s v="VS"/>
    <s v="COR2"/>
    <s v="COROZAL S/S"/>
    <s v="PR 159, KM. 13.5"/>
    <n v="77.7"/>
    <n v="95.7"/>
    <n v="80.7"/>
  </r>
  <r>
    <s v="Norte"/>
    <n v="1225"/>
    <n v="3601225"/>
    <s v="COROZAL"/>
    <x v="7"/>
    <s v="ECOMAXX"/>
    <m/>
    <m/>
    <s v="VS"/>
    <s v="COR1"/>
    <s v="FIRST TRACK (ECOMAXX)"/>
    <s v="PR 142"/>
    <n v="79.7"/>
    <n v="98.7"/>
    <n v="81.7"/>
  </r>
  <r>
    <s v="Norte"/>
    <n v="1223"/>
    <n v="3601223"/>
    <s v="COROZAL"/>
    <x v="1"/>
    <s v="TOTAL"/>
    <m/>
    <m/>
    <s v="VS"/>
    <s v="COR1"/>
    <s v="M. AWADALLAH"/>
    <s v="CARR 159 KM 15.9 / CARR 164"/>
    <n v="77.7"/>
    <n v="96.7"/>
    <n v="89.7"/>
  </r>
  <r>
    <s v="Norte"/>
    <n v="6015"/>
    <n v="3606015"/>
    <s v="COROZAL"/>
    <x v="3"/>
    <s v="GULF"/>
    <m/>
    <m/>
    <s v="VS"/>
    <s v="COR2"/>
    <s v="RAMÓN MIRANDA"/>
    <s v="PR 159, KM. 7.5"/>
    <n v="77.7"/>
    <n v="99.7"/>
    <n v="89.7"/>
  </r>
  <r>
    <s v="Norte"/>
    <n v="854"/>
    <n v="3606854"/>
    <s v="COROZAL"/>
    <x v="7"/>
    <s v="ECOMAXX"/>
    <m/>
    <m/>
    <s v="VS"/>
    <s v="COR1"/>
    <s v="ECOMAXX"/>
    <s v="CARR 159 KM 10.6 BO. DOS BOCAS "/>
    <n v="79.7"/>
    <n v="95.7"/>
    <m/>
  </r>
  <r>
    <s v="Norte"/>
    <n v="1224"/>
    <n v="3601224"/>
    <s v="COROZAL"/>
    <x v="1"/>
    <s v="TOTAL"/>
    <m/>
    <m/>
    <s v="VS"/>
    <s v="COR2"/>
    <s v="JESÚS CASTILLO"/>
    <s v="PR 159, KM. 16.4"/>
    <n v="77.7"/>
    <n v="96.7"/>
    <m/>
  </r>
  <r>
    <s v="Norte"/>
    <n v="1221"/>
    <n v="3601221"/>
    <s v="COROZAL"/>
    <x v="4"/>
    <s v="IND"/>
    <m/>
    <m/>
    <s v="VS"/>
    <s v="COR3"/>
    <s v="MARÍA T VÁZQUEZ"/>
    <s v="PR 159, KM. 14"/>
    <n v="79.7"/>
    <n v="96.7"/>
    <m/>
  </r>
  <r>
    <s v="Norte"/>
    <n v="6514"/>
    <n v="3606514"/>
    <s v="COROZAL"/>
    <x v="4"/>
    <s v="IND"/>
    <m/>
    <m/>
    <s v="VS"/>
    <s v="COR1"/>
    <s v="GASOLINERA COROZAL"/>
    <s v="PR 159, KM. 12.9"/>
    <s v=" "/>
    <s v=" "/>
    <m/>
  </r>
  <r>
    <s v="Norte"/>
    <n v="986"/>
    <n v="6400986"/>
    <s v="COROZAL"/>
    <x v="5"/>
    <s v="SHELL"/>
    <s v="PUMA"/>
    <d v="2024-07-01T00:00:00"/>
    <s v="SM"/>
    <s v="COR1"/>
    <s v="JETDY, CORP."/>
    <s v="CARR 159 KM 12.1 BO. DOS BOCAS "/>
    <m/>
    <m/>
    <m/>
  </r>
  <r>
    <s v="Norte"/>
    <n v="1161"/>
    <n v="3601161"/>
    <s v="DORADO"/>
    <x v="1"/>
    <s v="TOTAL"/>
    <m/>
    <m/>
    <s v="FC"/>
    <s v="DOR2"/>
    <s v="GOLDEN HILL S/S"/>
    <s v="PR 2, KM. 27.5"/>
    <n v="78.7"/>
    <n v="93.7"/>
    <n v="79.7"/>
  </r>
  <r>
    <s v="Norte"/>
    <n v="987"/>
    <n v="6400987"/>
    <s v="DORADO"/>
    <x v="6"/>
    <s v="TEXACO"/>
    <s v="PUMA"/>
    <m/>
    <s v="CC"/>
    <s v="DOR2"/>
    <s v="AKI PETROLEUM LLC"/>
    <s v="CARR. #2 24.5 BO. ESPINOSA"/>
    <n v="78.7"/>
    <n v="95.7"/>
    <n v="82.7"/>
  </r>
  <r>
    <s v="Norte"/>
    <n v="2099"/>
    <n v="3602099"/>
    <s v="DORADO"/>
    <x v="1"/>
    <s v="TOTAL"/>
    <m/>
    <m/>
    <s v="FC"/>
    <s v="DOR2"/>
    <s v="MARIO MORALES"/>
    <s v="PR 2, KM. 26.1"/>
    <n v="81.7"/>
    <n v="97.7"/>
    <n v="87.7"/>
  </r>
  <r>
    <s v="Norte"/>
    <n v="122"/>
    <n v="6400122"/>
    <s v="DORADO"/>
    <x v="0"/>
    <s v="PUMA"/>
    <m/>
    <m/>
    <s v="CC"/>
    <s v="DOR1"/>
    <s v="MEGA PETROLEUM CORP."/>
    <s v="CARR. #699 &amp; 854"/>
    <n v="80.7"/>
    <n v="107.7"/>
    <n v="101.7"/>
  </r>
  <r>
    <s v="Norte"/>
    <n v="191"/>
    <n v="6400191"/>
    <s v="DORADO"/>
    <x v="0"/>
    <s v="PUMA"/>
    <m/>
    <m/>
    <s v="CC"/>
    <s v="DOR1"/>
    <s v="FUENTES SERVICE STATION, INC"/>
    <s v="CARR. 693 KM 8.2, MARGINAL COSTA ORO"/>
    <n v="86.7"/>
    <n v="101.7"/>
    <n v="107.7"/>
  </r>
  <r>
    <s v="Norte"/>
    <n v="1226"/>
    <n v="3601226"/>
    <s v="DORADO"/>
    <x v="2"/>
    <s v="MOBIL"/>
    <s v="SHELL"/>
    <d v="2022-10-01T00:00:00"/>
    <s v="FC"/>
    <s v="DOR3"/>
    <s v="WIFKI ODEH"/>
    <s v="PR 2, KM. 27.2"/>
    <n v="81.7"/>
    <n v="96.7"/>
    <m/>
  </r>
  <r>
    <s v="Norte"/>
    <n v="464"/>
    <n v="6400464"/>
    <s v="DORADO"/>
    <x v="6"/>
    <s v="TEXACO"/>
    <s v="PUMA"/>
    <d v="2023-12-01T00:00:00"/>
    <s v="CC"/>
    <s v="DOR1"/>
    <s v="COOP GASOLINERA DE DORADO"/>
    <s v="CALLE MENDEZ VIGO 343 "/>
    <n v="83.7"/>
    <n v="99.7"/>
    <m/>
  </r>
  <r>
    <s v="Norte"/>
    <n v="3048"/>
    <n v="3603048"/>
    <s v="DORADO"/>
    <x v="2"/>
    <s v="MOBIL"/>
    <s v="SHELL"/>
    <d v="2022-12-01T00:00:00"/>
    <s v="FC"/>
    <s v="DOR1"/>
    <s v="JUAN MORALES"/>
    <s v="CALLE MENDEZ VIGO"/>
    <n v="85.7"/>
    <n v="105.7"/>
    <m/>
  </r>
  <r>
    <s v="Norte"/>
    <n v="3049"/>
    <n v="3603049"/>
    <s v="DORADO"/>
    <x v="2"/>
    <s v="MOBIL"/>
    <s v="SHELL"/>
    <d v="2022-12-01T00:00:00"/>
    <s v="FC"/>
    <s v="DOR1"/>
    <s v="FRANCISCO FREIRÍA"/>
    <s v="MARGINAL, MARTORELL"/>
    <n v="98.7"/>
    <n v="113.7"/>
    <m/>
  </r>
  <r>
    <s v="Este"/>
    <n v="807"/>
    <n v="3606806"/>
    <s v="FAJARDO"/>
    <x v="3"/>
    <s v="GULF"/>
    <s v="ECOMAXX"/>
    <d v="2021-08-01T00:00:00"/>
    <s v="HM"/>
    <s v="FAJ2"/>
    <s v="SARDINERAS/ANTES ECOMAXX"/>
    <s v="CALLE UNION 195, BO. QUEBRADA VUELTAS"/>
    <n v="79.7"/>
    <n v="96.7"/>
    <n v="79.7"/>
  </r>
  <r>
    <s v="Este"/>
    <n v="73"/>
    <n v="6400073"/>
    <s v="FAJARDO"/>
    <x v="0"/>
    <s v="PUMA"/>
    <m/>
    <m/>
    <s v="FR"/>
    <s v="FAJ1"/>
    <s v="C-FUELS, LLC"/>
    <s v="CARR. #3 KM. 43.5, BO. QUEBRADA FAJARDO/WALMART"/>
    <n v="78.7"/>
    <n v="95.7"/>
    <n v="82.7"/>
  </r>
  <r>
    <s v="Este"/>
    <n v="376"/>
    <n v="6400376"/>
    <s v="FAJARDO"/>
    <x v="6"/>
    <s v="TEXACO"/>
    <s v="PUMA"/>
    <m/>
    <s v="FR"/>
    <s v="FAJ1"/>
    <s v="FAJARDO S/S INC"/>
    <s v="CARR. # 194 ESQ. MAIN ST."/>
    <n v="79.7"/>
    <n v="96.7"/>
    <n v="83.7"/>
  </r>
  <r>
    <s v="Este"/>
    <n v="804"/>
    <n v="6400804"/>
    <s v="FAJARDO"/>
    <x v="6"/>
    <s v="TEXACO"/>
    <s v="PUMA"/>
    <m/>
    <s v="FR"/>
    <s v="FAJ1"/>
    <s v="JM SERVICES INC."/>
    <s v="CARR. #3, KM. 43.2, BO. QUEBRADA"/>
    <n v="79.7"/>
    <n v="96.7"/>
    <n v="83.7"/>
  </r>
  <r>
    <s v="Este"/>
    <n v="2013"/>
    <n v="3602013"/>
    <s v="FAJARDO"/>
    <x v="1"/>
    <s v="TOTAL"/>
    <m/>
    <m/>
    <s v="HM"/>
    <s v="FAJ1"/>
    <s v="JESÚS ROLDÁN"/>
    <s v="PR 3, KM. 42.3"/>
    <n v="79.7"/>
    <n v="95.7"/>
    <n v="85.7"/>
  </r>
  <r>
    <s v="Este"/>
    <n v="132"/>
    <n v="6400132"/>
    <s v="FAJARDO"/>
    <x v="0"/>
    <s v="PUMA"/>
    <m/>
    <m/>
    <s v="FR"/>
    <s v="FAJ2"/>
    <s v="KARYM &amp; HERMANOS AA GAS STATION"/>
    <s v="CARR. # 987, KM. 0.2"/>
    <n v="85.7"/>
    <m/>
    <n v="89.7"/>
  </r>
  <r>
    <s v="Este"/>
    <n v="6804"/>
    <n v="3606804"/>
    <s v="FAJARDO"/>
    <x v="3"/>
    <s v="GULF"/>
    <s v="TOTAL"/>
    <d v="2023-09-01T00:00:00"/>
    <s v="HM"/>
    <s v="FAJ2"/>
    <s v="PUEBLO"/>
    <s v="CALLE GENERAL VALERO, FAJARDO"/>
    <n v="79.7"/>
    <n v="95.7"/>
    <m/>
  </r>
  <r>
    <s v="Este"/>
    <n v="156"/>
    <n v="6400156"/>
    <s v="FAJARDO"/>
    <x v="0"/>
    <s v="PUMA"/>
    <m/>
    <m/>
    <s v="FR"/>
    <s v="FAJ1"/>
    <s v="JOSE ISMAEL MARQUEZ ALGARIN"/>
    <s v="CARR. #3 KM. 44.5, SECTOR QUEBRADA HUERTAS"/>
    <n v="78.7"/>
    <n v="98.7"/>
    <m/>
  </r>
  <r>
    <s v="Este"/>
    <n v="3080"/>
    <n v="3603080"/>
    <s v="FAJARDO"/>
    <x v="2"/>
    <s v="MOBIL"/>
    <s v="SHELL"/>
    <d v="2022-10-01T00:00:00"/>
    <s v="HM"/>
    <s v="FAJ2"/>
    <s v="NEW S/S"/>
    <s v="PR 3, ESQ. PR 53"/>
    <n v="82.7"/>
    <n v="98.7"/>
    <m/>
  </r>
  <r>
    <s v="Norte"/>
    <n v="2197"/>
    <n v="3602197"/>
    <s v="FLORIDA"/>
    <x v="1"/>
    <s v="TOTAL"/>
    <m/>
    <m/>
    <s v="VS"/>
    <s v="FLO1"/>
    <s v="FÉLIX VIERA"/>
    <s v="CARR 140 KM 56.1 / NR CARR 642"/>
    <n v="79.7"/>
    <n v="99.7"/>
    <n v="83.7"/>
  </r>
  <r>
    <s v="Norte"/>
    <n v="102"/>
    <n v="6400102"/>
    <s v="FLORIDA"/>
    <x v="0"/>
    <s v="PUMA"/>
    <m/>
    <m/>
    <s v="CC"/>
    <s v="FLO1"/>
    <s v="RMS GAS STATION INC."/>
    <s v="CARR. #140, KM. 5.3 SECTOR LOS VÁZQUEZ"/>
    <n v="79.7"/>
    <m/>
    <m/>
  </r>
  <r>
    <s v="Suroeste"/>
    <n v="801"/>
    <n v="6400801"/>
    <s v="GUANICA"/>
    <x v="6"/>
    <s v="TEXACO"/>
    <s v="PUMA"/>
    <m/>
    <s v="TT"/>
    <s v="GUAN1"/>
    <s v="SERVISTATION MS, INC"/>
    <s v="CARR. 116 KM. 24.7 BO. CAÑO "/>
    <n v="82.7"/>
    <n v="97.7"/>
    <n v="84.7"/>
  </r>
  <r>
    <s v="Suroeste"/>
    <n v="1228"/>
    <n v="3601228"/>
    <s v="GUANICA"/>
    <x v="1"/>
    <s v="TOTAL"/>
    <m/>
    <m/>
    <s v="PL"/>
    <s v="GUAN1"/>
    <s v="TOTAL ENERGIES GUANICA / EUGENIO RODRIGUEZ"/>
    <s v="CALLE 25 DE JULIO"/>
    <n v="83.7"/>
    <n v="99.7"/>
    <m/>
  </r>
  <r>
    <s v="Suroeste"/>
    <n v="1227"/>
    <n v="3601227"/>
    <s v="GUANICA"/>
    <x v="4"/>
    <s v="UTF"/>
    <m/>
    <m/>
    <s v="PL"/>
    <s v="GUAN1"/>
    <s v="EDWARD S/S"/>
    <s v="CALLE 25 DE JULIO"/>
    <n v="81.7"/>
    <n v="101.7"/>
    <m/>
  </r>
  <r>
    <s v="Suroeste"/>
    <n v="863"/>
    <n v="6400863"/>
    <s v="GUANICA"/>
    <x v="0"/>
    <s v="PUMA"/>
    <m/>
    <m/>
    <s v="TT"/>
    <s v="GUAN1"/>
    <s v="EDWIN ALMODOVAR NAZARIO"/>
    <s v="CALLE BERDUN #1"/>
    <m/>
    <m/>
    <m/>
  </r>
  <r>
    <s v="Sur-Sureste"/>
    <n v="1132"/>
    <n v="3601132"/>
    <s v="GUAYAMA"/>
    <x v="4"/>
    <s v="PHILLIPS 66"/>
    <s v="ECOMAXX"/>
    <s v="N/A"/>
    <s v="RD"/>
    <s v="GUAY2"/>
    <s v="LUIS H. NOGUERAS"/>
    <s v="PR 3, KM. 141.1"/>
    <n v="79.7"/>
    <m/>
    <n v="78.7"/>
  </r>
  <r>
    <s v="Sur-Sureste"/>
    <n v="6036"/>
    <n v="3606036"/>
    <s v="GUAYAMA"/>
    <x v="3"/>
    <s v="GULF"/>
    <m/>
    <m/>
    <s v="RD"/>
    <s v="GUAY2"/>
    <s v="GULF"/>
    <s v="PR 3. KM. 140.6"/>
    <n v="81.7"/>
    <n v="95.7"/>
    <n v="79.7"/>
  </r>
  <r>
    <s v="Sur-Sureste"/>
    <n v="3050"/>
    <n v="3603050"/>
    <s v="GUAYAMA"/>
    <x v="2"/>
    <s v="MOBIL"/>
    <s v="SHELL"/>
    <d v="2023-03-01T00:00:00"/>
    <s v="RD"/>
    <s v="GUAY2"/>
    <s v="JUAN E. BELTRÁN"/>
    <s v="PR 3, KM. 139.9"/>
    <n v="82.7"/>
    <n v="98.7"/>
    <n v="84.7"/>
  </r>
  <r>
    <s v="Sureste"/>
    <n v="96"/>
    <n v="6400096"/>
    <s v="GUAYAMA"/>
    <x v="6"/>
    <s v="TEXACO"/>
    <s v="PUMA"/>
    <m/>
    <s v="ES"/>
    <s v="GUAY1"/>
    <s v="JUAN E. BELTRAN RODRIGUEZ"/>
    <s v="CARR. #3 KM. 134.2 BO. ALGARROBO"/>
    <n v="84.7"/>
    <n v="98.7"/>
    <n v="84.7"/>
  </r>
  <r>
    <s v="Sureste"/>
    <n v="2089"/>
    <n v="3602089"/>
    <s v="GUAYAMA"/>
    <x v="1"/>
    <s v="TOTAL"/>
    <m/>
    <m/>
    <s v="RD"/>
    <s v="GUAY1"/>
    <s v="JBS SERVICE STATION"/>
    <s v="PR 3, KM. 135.5"/>
    <n v="84.7"/>
    <n v="100.7"/>
    <n v="87.7"/>
  </r>
  <r>
    <s v="Sur-Sureste"/>
    <n v="2087"/>
    <n v="3602087"/>
    <s v="GUAYAMA"/>
    <x v="1"/>
    <s v="TOTAL"/>
    <m/>
    <m/>
    <s v="RD"/>
    <s v="GUAY2"/>
    <s v="M Y F"/>
    <s v="PR 3, KM. 144.1 (PUERTO JOBOS)"/>
    <n v="79.7"/>
    <n v="93.7"/>
    <m/>
  </r>
  <r>
    <s v="Sureste"/>
    <n v="1097"/>
    <n v="3601097"/>
    <s v="GUAYAMA"/>
    <x v="3"/>
    <s v="GULF"/>
    <s v="ECOMAXX"/>
    <s v="N/A"/>
    <s v="RD"/>
    <s v="GUAY1"/>
    <s v="GS STATION"/>
    <s v="PR 3, KM. 134.4"/>
    <n v="80.7"/>
    <n v="95.7"/>
    <m/>
  </r>
  <r>
    <s v="Sur-Sureste"/>
    <n v="1045"/>
    <n v="3601045"/>
    <s v="GUAYAMA"/>
    <x v="3"/>
    <s v="GULF"/>
    <m/>
    <m/>
    <s v="RD"/>
    <s v="GUAY2"/>
    <s v="SAMUEL TORRES"/>
    <s v="PR 3, KM. 147.3"/>
    <n v="80.7"/>
    <n v="95.7"/>
    <m/>
  </r>
  <r>
    <s v="Sur-Sureste"/>
    <n v="2056"/>
    <n v="3602056"/>
    <s v="GUAYAMA"/>
    <x v="1"/>
    <s v="TOTAL"/>
    <m/>
    <m/>
    <s v="RD"/>
    <s v="GUAY1"/>
    <s v="ISMAEL DE JESÚS"/>
    <s v="PR 3, KM. 138.3"/>
    <n v="83.7"/>
    <n v="97.7"/>
    <m/>
  </r>
  <r>
    <s v="Sureste"/>
    <n v="809"/>
    <n v="6400809"/>
    <s v="GUAYAMA"/>
    <x v="0"/>
    <s v="PUMA"/>
    <m/>
    <m/>
    <s v="ES"/>
    <s v="GUAY2"/>
    <s v="CARLOS A BURGOS ROCA"/>
    <s v="CARR. #54, KM. 0.4"/>
    <n v="83.7"/>
    <n v="97.7"/>
    <m/>
  </r>
  <r>
    <s v="Sureste"/>
    <n v="1046"/>
    <n v="3601046"/>
    <s v="GUAYAMA"/>
    <x v="7"/>
    <s v="ECOMAXX"/>
    <m/>
    <m/>
    <s v="RD"/>
    <s v="GUAY1"/>
    <s v="GARAJE ACOSTA"/>
    <s v="PR 3, KM. 136.1"/>
    <n v="82.7"/>
    <n v="98.7"/>
    <m/>
  </r>
  <r>
    <s v="Sureste"/>
    <n v="195"/>
    <n v="6400195"/>
    <s v="GUAYAMA"/>
    <x v="0"/>
    <s v="PUMA"/>
    <m/>
    <m/>
    <s v="ES"/>
    <s v="GUAY1"/>
    <s v="HASAN BADRAM KHADER"/>
    <s v="CARR. #3 KM. 135.2 "/>
    <m/>
    <m/>
    <m/>
  </r>
  <r>
    <s v="Sureste"/>
    <n v="805"/>
    <n v="6400805"/>
    <s v="GUAYAMA"/>
    <x v="0"/>
    <s v="PUMA"/>
    <m/>
    <m/>
    <s v="ES"/>
    <s v="GUAY1"/>
    <s v="ORESTES MARTINEZ GONZALEZ."/>
    <s v="CARR. #3 KM 135.8 AVE. LOS VETERANOS"/>
    <m/>
    <m/>
    <m/>
  </r>
  <r>
    <s v="Sur-Sureste"/>
    <n v="2055"/>
    <n v="3602055"/>
    <s v="GUAYAMA"/>
    <x v="1"/>
    <s v="TOTAL"/>
    <m/>
    <m/>
    <s v="RD"/>
    <s v="GUAY2"/>
    <s v="ROBERTO BUFFILL"/>
    <s v="PR 3. KM. 140.7"/>
    <m/>
    <m/>
    <m/>
  </r>
  <r>
    <s v="Sur-Sureste"/>
    <n v="2088"/>
    <n v="3602088"/>
    <s v="GUAYAMA"/>
    <x v="4"/>
    <s v="IND"/>
    <m/>
    <m/>
    <s v="RD"/>
    <s v="GUAY2"/>
    <s v="LAS MAREAS"/>
    <s v="PR 3, KM. 141.2 "/>
    <m/>
    <m/>
    <m/>
  </r>
  <r>
    <s v="Suroeste"/>
    <n v="3103"/>
    <n v="3603103"/>
    <s v="GUAYANILLA"/>
    <x v="2"/>
    <s v="MOBIL"/>
    <s v="SHELL"/>
    <d v="2022-12-01T00:00:00"/>
    <s v="PL"/>
    <s v="GUAYA1"/>
    <s v="LUIS E. LUGO"/>
    <s v="CALLE DR BARBOSA 2 - (PRIMERA ENTRADA)"/>
    <n v="80.7"/>
    <n v="96.7"/>
    <n v="82.7"/>
  </r>
  <r>
    <s v="Suroeste"/>
    <n v="6771"/>
    <n v="3606771"/>
    <s v="GUAYANILLA"/>
    <x v="7"/>
    <s v="ECOMAXX"/>
    <m/>
    <m/>
    <s v="PL"/>
    <s v="GUAYA1"/>
    <s v="ROSARIO S/S"/>
    <s v="PPR 127, KM 8.1 BO. QUEBRADAS"/>
    <n v="81.7"/>
    <n v="100.7"/>
    <n v="84.7"/>
  </r>
  <r>
    <s v="Suroeste"/>
    <n v="938"/>
    <n v="6400938"/>
    <s v="GUAYANILLA"/>
    <x v="6"/>
    <s v="TEXACO"/>
    <s v="PUMA"/>
    <m/>
    <s v="RS"/>
    <s v="GUAYA2"/>
    <s v="GHASSAN JALAL ZAYED"/>
    <s v="CARRETERA 127, INTERSECCIÓN 383, BO. MAGAS ABAJO"/>
    <n v="83.7"/>
    <n v="100.7"/>
    <n v="85.7"/>
  </r>
  <r>
    <s v="Suroeste"/>
    <n v="1231"/>
    <n v="3601231"/>
    <s v="GUAYANILLA"/>
    <x v="4"/>
    <s v="ULTRA TOP FUELS"/>
    <s v="TOTAL"/>
    <m/>
    <s v="PL"/>
    <s v="GUAYA1"/>
    <s v="SOL S/S"/>
    <s v="CALLE MUÑOZ RIVERA # 150"/>
    <n v="81.7"/>
    <n v="95.7"/>
    <m/>
  </r>
  <r>
    <s v="Suroeste"/>
    <n v="844"/>
    <n v="6400844"/>
    <s v="GUAYANILLA"/>
    <x v="0"/>
    <s v="PUMA"/>
    <m/>
    <m/>
    <s v="WR"/>
    <s v="GUAYA1"/>
    <s v="ANTONIO ANGEL JUAN LEON"/>
    <s v="CALLE MUÑOZ RIVERA #163 BO. SITIOS"/>
    <n v="85.7"/>
    <n v="102.7"/>
    <m/>
  </r>
  <r>
    <s v="Este-Central"/>
    <n v="1037"/>
    <n v="3601037"/>
    <s v="GUAYNABO"/>
    <x v="3"/>
    <s v="GULF"/>
    <m/>
    <m/>
    <s v="FR"/>
    <s v="GUA4"/>
    <s v="ROCK S/S"/>
    <s v="CARR 1 KM 20.4 LA MUDA"/>
    <n v="77.7"/>
    <n v="93.7"/>
    <n v="77.7"/>
  </r>
  <r>
    <s v="Metro"/>
    <n v="5060"/>
    <n v="3605060"/>
    <s v="GUAYNABO"/>
    <x v="5"/>
    <s v="SHELL"/>
    <s v="TORAL"/>
    <d v="2022-09-01T00:00:00"/>
    <s v="FR"/>
    <s v="GUA2"/>
    <s v="TORAL TO GO LOS FRAILES"/>
    <s v="PR 169, KM. 4.9"/>
    <n v="78.7"/>
    <n v="96.7"/>
    <n v="79.7"/>
  </r>
  <r>
    <s v="Este-Central"/>
    <n v="6515"/>
    <n v="3606515"/>
    <s v="GUAYNABO"/>
    <x v="5"/>
    <s v="SHELL"/>
    <s v="TORAL"/>
    <d v="2023-04-09T00:00:00"/>
    <s v="FR"/>
    <s v="GUA2"/>
    <s v="RODAS RONDÓN"/>
    <s v="PR 20, KM. 9.2 BO. CAMARONES"/>
    <n v="77.7"/>
    <n v="94.7"/>
    <n v="82.7"/>
  </r>
  <r>
    <s v="Metro"/>
    <n v="2057"/>
    <n v="3602057"/>
    <s v="GUAYNABO"/>
    <x v="1"/>
    <s v="TOTAL"/>
    <m/>
    <m/>
    <s v="FR"/>
    <s v="BAY5"/>
    <s v="LUIS F. RAMOS"/>
    <s v="PR 2 KM 7.1, BO. JUAN DOMINGO"/>
    <n v="80.7"/>
    <n v="95.7"/>
    <n v="83.7"/>
  </r>
  <r>
    <s v="Metro"/>
    <n v="2100"/>
    <n v="3602100"/>
    <s v="GUAYNABO"/>
    <x v="1"/>
    <s v="TOTAL"/>
    <m/>
    <m/>
    <s v="FC"/>
    <s v="BAY5"/>
    <s v="VILLA CAPARRA"/>
    <s v="PR 2 KM 7.2, BO. JUAN DOMINGO"/>
    <n v="80.7"/>
    <n v="95.7"/>
    <n v="83.7"/>
  </r>
  <r>
    <s v="Este-Central"/>
    <n v="930"/>
    <n v="6400930"/>
    <s v="GUAYNABO"/>
    <x v="0"/>
    <s v="PUMA"/>
    <m/>
    <m/>
    <s v="LS"/>
    <s v="CAG1"/>
    <s v="GAMA GROUP, INC"/>
    <s v="CARR #1, KM 22.0 "/>
    <n v="82.7"/>
    <n v="99.7"/>
    <n v="85.7"/>
  </r>
  <r>
    <s v="Metro"/>
    <n v="351"/>
    <n v="6400351"/>
    <s v="GUAYNABO"/>
    <x v="0"/>
    <s v="PUMA"/>
    <m/>
    <m/>
    <s v="TJ"/>
    <s v="GUA3"/>
    <s v="REXCO PARK FUEL CORP."/>
    <s v="CARR 165, KM 3.6, REXCO INDUSTRIAL PARK, GUAYNABO, PR"/>
    <n v="81.7"/>
    <n v="96.7"/>
    <n v="86.7"/>
  </r>
  <r>
    <s v="Este-Central"/>
    <n v="2092"/>
    <n v="3602092"/>
    <s v="GUAYNABO"/>
    <x v="1"/>
    <s v="TOTAL"/>
    <m/>
    <m/>
    <s v="FR"/>
    <s v="GUA4"/>
    <s v="GASOLINERA FRACMAR"/>
    <s v="PR 1 /CARR. 20, LA MUDA"/>
    <n v="81.7"/>
    <n v="100.7"/>
    <n v="86.7"/>
  </r>
  <r>
    <s v="Metro"/>
    <n v="367"/>
    <n v="6400367"/>
    <s v="GUAYNABO"/>
    <x v="6"/>
    <s v="TEXACO"/>
    <s v="PUMA"/>
    <d v="2022-08-01T00:00:00"/>
    <s v="LS"/>
    <s v="SJU2"/>
    <s v="LUIS CARLOS CRESPO ORTIZ"/>
    <s v="AVE. APOLO , CALLE MERCURIO, URB. APOLO"/>
    <n v="81.7"/>
    <n v="98.7"/>
    <n v="89.7"/>
  </r>
  <r>
    <s v="Metro"/>
    <n v="6703"/>
    <n v="6406703"/>
    <s v="GUAYNABO"/>
    <x v="6"/>
    <s v="TEXACO"/>
    <s v="IND"/>
    <d v="2020-11-01T00:00:00"/>
    <s v="FR"/>
    <s v="GUA2"/>
    <s v="EDWIN STELLA"/>
    <s v="PR 169, BO. CAMARONES"/>
    <n v="82.7"/>
    <n v="99.7"/>
    <n v="89.7"/>
  </r>
  <r>
    <s v="Metro"/>
    <n v="2134"/>
    <n v="3602134"/>
    <s v="GUAYNABO"/>
    <x v="1"/>
    <s v="TOTAL"/>
    <m/>
    <m/>
    <s v="FR"/>
    <s v="GUA3"/>
    <s v="SAN PATRICIO (AVE. ORTEGÓN)"/>
    <s v="SAN PATRICIO (AVE. ORTEGÓN)"/>
    <n v="83.7"/>
    <n v="100.7"/>
    <n v="92.7"/>
  </r>
  <r>
    <s v="Metro"/>
    <n v="2112"/>
    <n v="3602112"/>
    <s v="GUAYNABO"/>
    <x v="1"/>
    <s v="TOTAL"/>
    <m/>
    <m/>
    <s v="FR"/>
    <s v="GUA3"/>
    <s v="ENRIQUE ROCA"/>
    <s v="PR 19, GARDEN HILL"/>
    <n v="86.7"/>
    <n v="102.7"/>
    <n v="92.7"/>
  </r>
  <r>
    <s v="Metro"/>
    <n v="3052"/>
    <n v="3603052"/>
    <s v="GUAYNABO"/>
    <x v="2"/>
    <s v="MOBIL"/>
    <s v="SHELL"/>
    <d v="2022-11-01T00:00:00"/>
    <s v="FR"/>
    <s v="GUA1"/>
    <s v="LOS FRAILES S/S"/>
    <s v="PR 177, ESQ. URB. MUÑOZ RIVERA,  LOS FILTROS"/>
    <n v="76.7"/>
    <n v="93.7"/>
    <m/>
  </r>
  <r>
    <s v="Metro"/>
    <n v="2058"/>
    <n v="3602058"/>
    <s v="GUAYNABO"/>
    <x v="1"/>
    <s v="TOTAL"/>
    <m/>
    <m/>
    <s v="FR"/>
    <s v="GUA1"/>
    <s v="ANTONIO GONCALVES / LOS RANCHOS"/>
    <s v="CARR 20 SR KM 2.5 EXP. MARTÍNEZ NADAL"/>
    <n v="81.7"/>
    <n v="95.7"/>
    <m/>
  </r>
  <r>
    <s v="Metro"/>
    <n v="3081"/>
    <n v="3603081"/>
    <s v="GUAYNABO"/>
    <x v="2"/>
    <s v="MOBIL"/>
    <s v="SHELL"/>
    <d v="2022-12-01T00:00:00"/>
    <s v="FR"/>
    <s v="GUA3"/>
    <s v="CARLOS BAEZ"/>
    <s v="PR 177 KM 2.5 PR 177 (AVE LOMAS VERDES)"/>
    <n v="81.7"/>
    <n v="95.7"/>
    <m/>
  </r>
  <r>
    <s v="Metro"/>
    <n v="43"/>
    <n v="6400043"/>
    <s v="GUAYNABO"/>
    <x v="6"/>
    <s v="TEXACO"/>
    <s v="PUMA"/>
    <d v="2022-11-01T00:00:00"/>
    <s v="TJ"/>
    <s v="GUA1"/>
    <s v="C-FUELS, LLC"/>
    <s v="AVE. ESMERALDA ESQ. LOPATEGUI, GUAYNABO"/>
    <n v="79.7"/>
    <n v="96.7"/>
    <m/>
  </r>
  <r>
    <s v="Metro"/>
    <n v="1119"/>
    <n v="3601119"/>
    <s v="GUAYNABO"/>
    <x v="5"/>
    <s v="SHELL"/>
    <s v="TORAL"/>
    <d v="2022-09-01T00:00:00"/>
    <s v="FR"/>
    <s v="GUA3"/>
    <s v="TORAL"/>
    <s v="AVE. LUIS VIGOREUX / CALLE SIRIO, GARDEN HILLS"/>
    <n v="79.7"/>
    <n v="96.7"/>
    <m/>
  </r>
  <r>
    <s v="Metro"/>
    <n v="802"/>
    <n v="6400802"/>
    <s v="GUAYNABO"/>
    <x v="2"/>
    <s v="MOBIL"/>
    <s v="SHELL"/>
    <d v="2022-11-01T00:00:00"/>
    <s v="TJ"/>
    <s v="GUA1"/>
    <s v="ODEH PETROLEUM, INC (PUMA&gt;SHELL&gt;MOBIL)"/>
    <s v="PLAZA GUAYNABO, GUAYNABO, PUERTO RICO"/>
    <n v="79.7"/>
    <n v="96.7"/>
    <m/>
  </r>
  <r>
    <s v="Metro"/>
    <n v="3051"/>
    <n v="3603051"/>
    <s v="GUAYNABO"/>
    <x v="2"/>
    <s v="MOBIL"/>
    <s v="SHELL"/>
    <d v="2022-09-01T00:00:00"/>
    <s v="FR"/>
    <s v="SJU2"/>
    <s v="MANUEL CASAS"/>
    <s v="ALEJANDRINO"/>
    <n v="81.7"/>
    <n v="96.7"/>
    <m/>
  </r>
  <r>
    <s v="Metro"/>
    <n v="71"/>
    <n v="6400071"/>
    <s v="GUAYNABO"/>
    <x v="0"/>
    <s v="PUMA"/>
    <m/>
    <m/>
    <s v="TJ"/>
    <s v="GUA3"/>
    <s v="GUERRA 5, INC."/>
    <s v="CALLE MADRID 10-23 ESQ. ALCÁZAR - GARDEN HILLS"/>
    <n v="82.7"/>
    <n v="99.7"/>
    <m/>
  </r>
  <r>
    <s v="Metro"/>
    <n v="58"/>
    <n v="6400058"/>
    <s v="GUAYNABO"/>
    <x v="0"/>
    <s v="PUMA"/>
    <m/>
    <m/>
    <s v="TJ"/>
    <s v="GUA3"/>
    <s v="MG ENERGY LLC"/>
    <s v="CALLE TABONUCO ESQ. ORTEGÓN, SAN PATRICIO, URB. CAPARRA HILLS"/>
    <n v="84.7"/>
    <n v="99.7"/>
    <m/>
  </r>
  <r>
    <s v="Metro"/>
    <n v="135"/>
    <n v="6400135"/>
    <s v="GUAYNABO"/>
    <x v="0"/>
    <s v="PUMA"/>
    <m/>
    <m/>
    <s v="TJ"/>
    <s v="GUA2"/>
    <s v="ANTONIO SANTOS RIVERA"/>
    <s v="AVE LAS CUMBRES (PR-199) ESQ REGINA MEDINA"/>
    <n v="85.7"/>
    <n v="99.7"/>
    <m/>
  </r>
  <r>
    <s v="Metro"/>
    <n v="118"/>
    <n v="6400118"/>
    <s v="GUAYNABO"/>
    <x v="6"/>
    <s v="TEXACO"/>
    <s v="PUMA"/>
    <d v="2022-11-01T00:00:00"/>
    <s v="TJ"/>
    <s v="GUA2"/>
    <s v="ANTONIO SANTOS RIVERA"/>
    <s v="CARR.#20 &amp; BALDORIOTY KM. 6.0 LA CUMBRE"/>
    <n v="84.7"/>
    <n v="100.7"/>
    <m/>
  </r>
  <r>
    <s v="Metro"/>
    <n v="2101"/>
    <n v="3602101"/>
    <s v="GUAYNABO"/>
    <x v="1"/>
    <s v="TOTAL"/>
    <m/>
    <m/>
    <s v="FR"/>
    <s v="GUA4"/>
    <s v="RICHARD JENKS"/>
    <s v="PR 169, KM. 5.0"/>
    <m/>
    <m/>
    <m/>
  </r>
  <r>
    <s v="Este"/>
    <n v="1034"/>
    <n v="3601034"/>
    <s v="GURABO"/>
    <x v="5"/>
    <s v="SHELL"/>
    <m/>
    <m/>
    <s v="JF"/>
    <s v="GUR1"/>
    <s v="TORAL-NELSON CAPOTE"/>
    <s v="PR 189, KM. 4.2"/>
    <n v="77.7"/>
    <n v="93.7"/>
    <n v="81.7"/>
  </r>
  <r>
    <s v="Este-Central"/>
    <n v="177"/>
    <n v="6400177"/>
    <s v="GURABO"/>
    <x v="6"/>
    <s v="TEXACO"/>
    <s v="PUMA"/>
    <m/>
    <s v="CJ"/>
    <s v="CAG2"/>
    <s v="GURABO PETROLEUM GROUP CORP."/>
    <s v="HWY 189 KM 1.8"/>
    <n v="79.7"/>
    <n v="97.7"/>
    <n v="85.7"/>
  </r>
  <r>
    <s v="Este"/>
    <n v="283"/>
    <n v="6400283"/>
    <s v="GURABO"/>
    <x v="6"/>
    <s v="TEXACO"/>
    <s v="PUMA"/>
    <m/>
    <s v="CJ"/>
    <s v="GUR1"/>
    <s v="MARCELINO SOLA MARQUEZ"/>
    <s v="CARR. # 189 KM 6.1"/>
    <n v="81.7"/>
    <n v="100.7"/>
    <n v="85.7"/>
  </r>
  <r>
    <s v="Este"/>
    <n v="318"/>
    <n v="6400318"/>
    <s v="GURABO"/>
    <x v="0"/>
    <s v="PUMA"/>
    <m/>
    <m/>
    <s v="JM"/>
    <s v="GUR1"/>
    <s v="ALFREDO GONZALEZ"/>
    <s v="PR 189, KM. 3.3 (UNIV. TURABO)"/>
    <n v="82.7"/>
    <n v="97.7"/>
    <n v="88.7"/>
  </r>
  <r>
    <s v="Este"/>
    <n v="3053"/>
    <n v="3603053"/>
    <s v="GURABO"/>
    <x v="2"/>
    <s v="MOBIL"/>
    <s v="SHELL"/>
    <d v="2023-02-01T00:00:00"/>
    <s v="JF"/>
    <s v="GUR1"/>
    <s v="CRUZ GARCÍA"/>
    <s v="PR 189, (CALLE ANDRÉS RIVERA)"/>
    <n v="80.7"/>
    <n v="96.7"/>
    <n v="89.7"/>
  </r>
  <r>
    <s v="Este"/>
    <n v="2102"/>
    <n v="3602102"/>
    <s v="GURABO"/>
    <x v="1"/>
    <s v="TOTAL"/>
    <m/>
    <m/>
    <s v="JF"/>
    <s v="GUR1"/>
    <s v="EXCELLIUM"/>
    <s v="CARR 181 KM 25.2 / N/ CARR 30 (SALIDA CARR. 30)"/>
    <n v="81.7"/>
    <n v="96.7"/>
    <m/>
  </r>
  <r>
    <s v="Norte-Central"/>
    <n v="936"/>
    <n v="6400936"/>
    <s v="HATILLO"/>
    <x v="0"/>
    <s v="PUMA"/>
    <m/>
    <m/>
    <s v="EL"/>
    <s v="HAT1"/>
    <s v="RANCHO DAN SERVICE STATION INC"/>
    <s v="CARR #2, BO PUEBLO, KM 84.6"/>
    <n v="77.7"/>
    <n v="95.7"/>
    <n v="81.7"/>
  </r>
  <r>
    <s v="Norte-Central"/>
    <n v="807"/>
    <n v="3606807"/>
    <s v="HATILLO"/>
    <x v="2"/>
    <s v="MOBIL"/>
    <s v="SHELL"/>
    <d v="2022-11-01T00:00:00"/>
    <s v="IR"/>
    <s v="HAT2"/>
    <s v="GLOBAL S/S"/>
    <s v="CARR 493 / W/ CARR 653"/>
    <n v="78.7"/>
    <n v="98.7"/>
    <n v="81.7"/>
  </r>
  <r>
    <s v="Norte-Central"/>
    <n v="563"/>
    <n v="6400563"/>
    <s v="HATILLO"/>
    <x v="6"/>
    <s v="TEXACO"/>
    <s v="PUMA"/>
    <d v="2022-09-01T00:00:00"/>
    <s v="EL"/>
    <s v="HAT1"/>
    <s v="RANCHO DAN SERVICE STATION INC"/>
    <s v="CARR. #2 KM 85.2 BO. CARRIZALES"/>
    <n v="78.7"/>
    <n v="94.7"/>
    <n v="82.7"/>
  </r>
  <r>
    <s v="Norte-Central"/>
    <n v="997"/>
    <n v="3400997"/>
    <s v="HATILLO"/>
    <x v="4"/>
    <s v="ULTRA TOP FUELS"/>
    <s v="PUMA"/>
    <m/>
    <s v="IR"/>
    <s v="HAT3"/>
    <s v="TOP FUEL GASOLINE LLC (ANTES PUMA)"/>
    <s v="CARR #129, KM 8.2 CAMPO ALEGRE"/>
    <n v="79.7"/>
    <n v="97.7"/>
    <n v="82.7"/>
  </r>
  <r>
    <s v="Norte-Central"/>
    <n v="580"/>
    <n v="3600580"/>
    <s v="HATILLO"/>
    <x v="2"/>
    <s v="MOBIL"/>
    <s v="SHELL"/>
    <d v="2022-11-01T00:00:00"/>
    <s v="IR"/>
    <s v="HAT1"/>
    <s v="FRANCISCO RIOLLANO"/>
    <s v="PR 2, KM. 88.2"/>
    <n v="80.7"/>
    <n v="99.7"/>
    <n v="87.7"/>
  </r>
  <r>
    <s v="Norte-Central"/>
    <n v="561"/>
    <n v="6400561"/>
    <s v="HATILLO"/>
    <x v="6"/>
    <s v="TEXACO"/>
    <s v="PUMA"/>
    <m/>
    <s v="EL"/>
    <s v="HAT1"/>
    <s v="JAVIER ESPINOSA AVILA"/>
    <s v="CARR. #2, BO. CARRIZALES, KM 84.8"/>
    <n v="82.7"/>
    <n v="99.7"/>
    <n v="89.7"/>
  </r>
  <r>
    <s v="Norte-Central"/>
    <n v="518"/>
    <n v="6400518"/>
    <s v="HATILLO"/>
    <x v="6"/>
    <s v="TEXACO"/>
    <s v="PUMA"/>
    <m/>
    <s v="EL"/>
    <s v="HAT2"/>
    <s v="JOSE B TOLEDO"/>
    <s v="CARR. # 130 KM. 4.8, BO. LECHUGA, HATILLO"/>
    <n v="82.7"/>
    <n v="100.7"/>
    <n v="89.7"/>
  </r>
  <r>
    <s v="Norte-Central"/>
    <n v="808"/>
    <n v="3606808"/>
    <s v="HATILLO"/>
    <x v="7"/>
    <s v="ECOMAXX"/>
    <m/>
    <m/>
    <s v="IR"/>
    <s v="HAT2"/>
    <s v="GASOLINAS BORICUAS"/>
    <s v="CARR 492 KM 3 / CARR 493"/>
    <n v="78.7"/>
    <n v="97.7"/>
    <m/>
  </r>
  <r>
    <s v="Norte-Central"/>
    <n v="637"/>
    <n v="6400637"/>
    <s v="HATILLO"/>
    <x v="6"/>
    <s v="TEXACO"/>
    <s v="PUMA"/>
    <d v="2020-09-01T00:00:00"/>
    <s v="EL"/>
    <s v="HAT1"/>
    <s v="EDWIN PERAZA GARCIA"/>
    <s v="CARR.# 493 KM. 0.9"/>
    <n v="80.7"/>
    <n v="98.7"/>
    <m/>
  </r>
  <r>
    <s v="Norte-Central"/>
    <n v="910"/>
    <n v="6400910"/>
    <s v="HATILLO"/>
    <x v="0"/>
    <s v="PUMA"/>
    <m/>
    <m/>
    <s v="EL"/>
    <s v="HAT1"/>
    <s v="GA WEST INVESTMENT LLC"/>
    <s v="CARR #2 KM 87.4 MARGINAL, BO. PUEBLO"/>
    <m/>
    <m/>
    <m/>
  </r>
  <r>
    <s v="Norte-Central"/>
    <n v="541"/>
    <n v="6400541"/>
    <s v="HATILLO"/>
    <x v="6"/>
    <s v="TEXACO"/>
    <s v="PUMA"/>
    <m/>
    <s v="EL"/>
    <s v="HAT2"/>
    <s v="EDWIN G GALARZA GONZALEZ"/>
    <s v="CARR #130, KM 7.8"/>
    <m/>
    <m/>
    <m/>
  </r>
  <r>
    <s v="Norte-Central"/>
    <n v="873"/>
    <n v="3606872"/>
    <s v="HATILLO"/>
    <x v="3"/>
    <s v="GULF"/>
    <m/>
    <m/>
    <s v="EL"/>
    <s v="HAT1"/>
    <s v="GULF CAPAEZ"/>
    <s v="PR 130, KM. 3.8 BARRIO  CAPAEZ"/>
    <m/>
    <m/>
    <m/>
  </r>
  <r>
    <s v="Suroeste"/>
    <n v="958"/>
    <n v="3400958"/>
    <s v="HORMIGUEROS"/>
    <x v="4"/>
    <s v="ULTRA TOP FUELS"/>
    <m/>
    <m/>
    <s v="PL"/>
    <s v="HOR1"/>
    <s v="FAYMIL INVESTMENT"/>
    <s v="PR 2 KM. 162.2"/>
    <n v="79.7"/>
    <n v="93.7"/>
    <n v="78.7"/>
  </r>
  <r>
    <s v="Suroeste"/>
    <n v="675"/>
    <n v="6400675"/>
    <s v="HORMIGUEROS"/>
    <x v="5"/>
    <s v="SHELL"/>
    <s v="PUMA"/>
    <m/>
    <s v="N/A"/>
    <s v="HOR1"/>
    <s v="RAFAEL MERCADO GUIGLIOTTY"/>
    <s v="CARR. #2 KM. 166.0"/>
    <n v="81.7"/>
    <n v="96.7"/>
    <n v="81.7"/>
  </r>
  <r>
    <s v="Suroeste"/>
    <n v="3054"/>
    <n v="3603054"/>
    <s v="HORMIGUEROS"/>
    <x v="2"/>
    <s v="MOBIL"/>
    <s v="SHELL"/>
    <d v="2023-01-01T00:00:00"/>
    <s v="PL"/>
    <s v="HOR1"/>
    <s v="RICARDO CINTRÓN"/>
    <s v="CARR 2 KM 156.3 / CARR 309"/>
    <n v="82.7"/>
    <n v="96.7"/>
    <m/>
  </r>
  <r>
    <s v="Suroeste"/>
    <n v="68"/>
    <n v="6400068"/>
    <s v="HORMIGUEROS"/>
    <x v="0"/>
    <s v="PUMA"/>
    <m/>
    <m/>
    <s v="TT"/>
    <s v="HOR1"/>
    <s v="FELIX ROJAS FORERO"/>
    <s v="CARR. 2 KM. 162.2"/>
    <n v="82.7"/>
    <n v="97.7"/>
    <m/>
  </r>
  <r>
    <s v="Suroeste"/>
    <n v="965"/>
    <n v="6400965"/>
    <s v="HORMIGUEROS"/>
    <x v="6"/>
    <s v="TEXACO"/>
    <s v="PUMA"/>
    <m/>
    <s v="TT"/>
    <s v="HOR1"/>
    <s v="SYNERFUEL &amp; ALLIANCE DEVELOPMENT INC"/>
    <s v="CARRETERA PR-2 KM 166.4 "/>
    <n v="83.7"/>
    <n v="100.7"/>
    <m/>
  </r>
  <r>
    <s v="Suroeste"/>
    <n v="2004"/>
    <n v="3602004"/>
    <s v="HORMIGUEROS"/>
    <x v="1"/>
    <s v="TOTAL"/>
    <m/>
    <m/>
    <s v="PL"/>
    <s v="HOR1"/>
    <s v="TOTAL ENERGIES LAVADERO /CLAUDIO MINGUELA"/>
    <s v="PR 2, Km. 156.3"/>
    <m/>
    <m/>
    <m/>
  </r>
  <r>
    <s v="Este"/>
    <n v="1047"/>
    <n v="3601047"/>
    <s v="HUMACAO"/>
    <x v="4"/>
    <s v="IND"/>
    <m/>
    <m/>
    <s v="JF"/>
    <s v="HUM3"/>
    <s v="ISRAEL BENITEZ"/>
    <s v="PR 3, (PUEBLO)"/>
    <n v="78.7"/>
    <n v="93.7"/>
    <n v="78.7"/>
  </r>
  <r>
    <s v="Este"/>
    <n v="871"/>
    <n v="3606871"/>
    <s v="HUMACAO"/>
    <x v="4"/>
    <s v="ANY TIME"/>
    <m/>
    <m/>
    <s v="FR"/>
    <s v="HUM3"/>
    <s v="ANYTIME (ANTES SONIA PEÑA RIVERA)"/>
    <s v="PR 3, KM. 83.8, BO. CATANO (EX-ESSO)"/>
    <n v="79.7"/>
    <n v="95.7"/>
    <n v="79.7"/>
  </r>
  <r>
    <s v="Este"/>
    <n v="990"/>
    <n v="6400990"/>
    <s v="HUMACAO"/>
    <x v="6"/>
    <s v="TEXACO"/>
    <s v="PUMA"/>
    <m/>
    <s v="FR"/>
    <s v="HUM3"/>
    <s v="PALMAS FAMILY MART INC"/>
    <s v="CARR. # 3  KM 85.7, BO. CANDELERO"/>
    <n v="81.7"/>
    <n v="96.7"/>
    <n v="85.7"/>
  </r>
  <r>
    <s v="Este"/>
    <n v="1007"/>
    <n v="3601007"/>
    <s v="HUMACAO"/>
    <x v="3"/>
    <s v="GULF"/>
    <s v="GULF"/>
    <m/>
    <s v="JF"/>
    <s v="HUM3"/>
    <s v="ESR S/S"/>
    <s v="CARR 3 KM 83.9"/>
    <n v="79.7"/>
    <n v="95.7"/>
    <n v="86.7"/>
  </r>
  <r>
    <s v="Este"/>
    <n v="3017"/>
    <n v="3603017"/>
    <s v="HUMACAO"/>
    <x v="2"/>
    <s v="MOBIL"/>
    <s v="SHELL"/>
    <d v="2022-10-01T00:00:00"/>
    <s v="JF"/>
    <s v="HUM2"/>
    <s v="JUAN SEPULVEDA"/>
    <s v="PR 3, / SALIDA PR 53"/>
    <n v="81.7"/>
    <n v="97.7"/>
    <n v="87.7"/>
  </r>
  <r>
    <s v="Este"/>
    <n v="3104"/>
    <n v="3603104"/>
    <s v="HUMACAO"/>
    <x v="2"/>
    <s v="MOBIL"/>
    <s v="SHELL"/>
    <d v="2022-10-01T00:00:00"/>
    <s v="JF"/>
    <s v="HUM1"/>
    <s v="HOSP. RYDER"/>
    <s v="CALLE FONT MARTELLO"/>
    <n v="80.7"/>
    <n v="96.7"/>
    <n v="88.7"/>
  </r>
  <r>
    <s v="Este"/>
    <n v="1057"/>
    <n v="3601057"/>
    <s v="HUMACAO"/>
    <x v="7"/>
    <s v="ECOMAXX"/>
    <s v="GULF"/>
    <d v="2022-06-01T00:00:00"/>
    <s v="JF"/>
    <s v="HUM2"/>
    <s v="BEST PRICE S/S"/>
    <s v="BO. JUNQUITO"/>
    <n v="81.7"/>
    <n v="98.7"/>
    <n v="89.7"/>
  </r>
  <r>
    <s v="Este"/>
    <n v="2137"/>
    <n v="3602137"/>
    <s v="HUMACAO"/>
    <x v="2"/>
    <s v="MOBIL"/>
    <s v="SHELL"/>
    <d v="2023-02-01T00:00:00"/>
    <s v="JF"/>
    <s v="HUM1"/>
    <s v="TORAL, HOSP. RYDER"/>
    <s v="CALLE FONT MARTELLO"/>
    <n v="79.7"/>
    <n v="95.7"/>
    <m/>
  </r>
  <r>
    <s v="Este"/>
    <n v="3082"/>
    <n v="3603082"/>
    <s v="HUMACAO"/>
    <x v="2"/>
    <s v="MOBIL"/>
    <s v="SHELL"/>
    <d v="2022-10-01T00:00:00"/>
    <s v="JF"/>
    <s v="HUM1"/>
    <s v="PACHECO"/>
    <s v="PR 3 / CALLE MAUNES/CALLE RECREO - FRENTE WALGREENS"/>
    <n v="80.7"/>
    <n v="96.7"/>
    <m/>
  </r>
  <r>
    <s v="Este"/>
    <n v="168"/>
    <n v="6400168"/>
    <s v="HUMACAO"/>
    <x v="0"/>
    <s v="PUMA"/>
    <m/>
    <m/>
    <s v="FR"/>
    <s v="HUM1"/>
    <s v="CERTENEJAS SERVICE STATION, INC."/>
    <s v="CARR 3 KM 80.1"/>
    <n v="81.7"/>
    <n v="99.7"/>
    <m/>
  </r>
  <r>
    <s v="Este"/>
    <n v="343"/>
    <n v="6400343"/>
    <s v="HUMACAO"/>
    <x v="6"/>
    <s v="TEXACO"/>
    <s v="PUMA"/>
    <m/>
    <s v="FR"/>
    <s v="HUM1"/>
    <s v="INMOBILARIA SANTOS, SE"/>
    <s v="CARR. #3, KM 80.2"/>
    <n v="82.7"/>
    <n v="99.7"/>
    <m/>
  </r>
  <r>
    <s v="Este"/>
    <n v="390"/>
    <n v="6400390"/>
    <s v="HUMACAO"/>
    <x v="0"/>
    <s v="PUMA"/>
    <m/>
    <m/>
    <s v="FR"/>
    <s v="HUM2"/>
    <s v="GAMA GROUP, INC"/>
    <s v="CARR. #3 KM. 78.0 BO. RIO ABAJO SECTOR JUNQUITO"/>
    <n v="82.7"/>
    <n v="99.7"/>
    <m/>
  </r>
  <r>
    <s v="Este"/>
    <n v="3018"/>
    <n v="3603018"/>
    <s v="HUMACAO"/>
    <x v="2"/>
    <s v="MOBIL"/>
    <s v="SHELL"/>
    <d v="2023-02-01T00:00:00"/>
    <s v="JF"/>
    <s v="HUM2"/>
    <s v="RAÚL CASAS"/>
    <s v="PR 3, KM. 78.4 (FRENTE CENTRO COM PALMA REAL)"/>
    <n v="82.7"/>
    <n v="99.7"/>
    <m/>
  </r>
  <r>
    <s v="Este"/>
    <n v="342"/>
    <n v="6400342"/>
    <s v="HUMACAO"/>
    <x v="4"/>
    <s v="IND"/>
    <m/>
    <m/>
    <s v="OON"/>
    <s v="HUM4"/>
    <s v="CLOSED"/>
    <s v="CARR. #927, KM 2.2, BARRIO ANTON RUIZ"/>
    <m/>
    <m/>
    <m/>
  </r>
  <r>
    <s v="Noroeste"/>
    <n v="10020"/>
    <n v="3610020"/>
    <s v="ISABELA"/>
    <x v="3"/>
    <s v="GULF"/>
    <m/>
    <m/>
    <s v="TT"/>
    <s v="ISA1"/>
    <s v="NESON DEL RIO"/>
    <s v="PR 2, KM 110.1 (FRENTE A PUMA)"/>
    <n v="78.7"/>
    <n v="92.7"/>
    <n v="77.7"/>
  </r>
  <r>
    <s v="Noroeste"/>
    <n v="1008"/>
    <n v="3601008"/>
    <s v="ISABELA"/>
    <x v="3"/>
    <s v="GULF"/>
    <m/>
    <m/>
    <s v="TT"/>
    <s v="ISA1"/>
    <s v="TOP FUELS"/>
    <s v="PR 2, KM. 115.2"/>
    <n v="79.7"/>
    <n v="93.7"/>
    <n v="79.7"/>
  </r>
  <r>
    <s v="Noroeste"/>
    <n v="6773"/>
    <n v="3606773"/>
    <s v="ISABELA"/>
    <x v="2"/>
    <s v="MOBIL"/>
    <s v="SHELL"/>
    <d v="2022-11-01T00:00:00"/>
    <s v="TT"/>
    <s v="ISA1"/>
    <s v="SHELL"/>
    <s v="PR 2, KM. 117.4"/>
    <n v="79.7"/>
    <n v="94.7"/>
    <n v="83.7"/>
  </r>
  <r>
    <s v="Noroeste"/>
    <n v="17000"/>
    <n v="3603003"/>
    <s v="ISABELA"/>
    <x v="2"/>
    <s v="MOBIL"/>
    <s v="SHELL"/>
    <d v="2022-10-01T00:00:00"/>
    <s v="TT"/>
    <s v="ISA1"/>
    <s v="MARIN ACEVEDO"/>
    <s v="PR 2, KM. 112.5"/>
    <n v="79.7"/>
    <n v="95.7"/>
    <n v="83.7"/>
  </r>
  <r>
    <s v="Noroeste"/>
    <n v="3004"/>
    <n v="3603004"/>
    <s v="ISABELA"/>
    <x v="2"/>
    <s v="MOBIL"/>
    <s v="SHELL"/>
    <d v="2023-02-01T00:00:00"/>
    <s v="TT"/>
    <s v="ISA1"/>
    <s v="MARIN ACEVEDO"/>
    <s v="PR 2, Km. 112.5"/>
    <n v="79.7"/>
    <n v="95.7"/>
    <n v="83.7"/>
  </r>
  <r>
    <s v="Noroeste"/>
    <n v="1133"/>
    <n v="3601133"/>
    <s v="ISABELA"/>
    <x v="1"/>
    <s v="TOTAL"/>
    <m/>
    <m/>
    <s v="TT"/>
    <s v="ISA1"/>
    <s v="LUIS ANGEL GONZALEZ"/>
    <s v="PR 2 , KM. 106"/>
    <n v="83.7"/>
    <n v="99.7"/>
    <n v="83.7"/>
  </r>
  <r>
    <s v="Noroeste"/>
    <n v="1058"/>
    <n v="3601058"/>
    <s v="ISABELA"/>
    <x v="3"/>
    <s v="GULF"/>
    <m/>
    <m/>
    <s v="TT"/>
    <s v="ISA1"/>
    <s v="ANTES CARIBE"/>
    <s v="PR 2"/>
    <n v="78.7"/>
    <n v="92.7"/>
    <m/>
  </r>
  <r>
    <s v="Noroeste"/>
    <n v="1009"/>
    <n v="3601009"/>
    <s v="ISABELA"/>
    <x v="3"/>
    <s v="GULF"/>
    <m/>
    <m/>
    <s v="TT"/>
    <s v="ISA1"/>
    <s v="CORTÉS S/S"/>
    <s v="PR 2, KM. 109.6"/>
    <n v="78.7"/>
    <n v="93.7"/>
    <m/>
  </r>
  <r>
    <s v="Noroeste"/>
    <n v="576"/>
    <n v="6400576"/>
    <s v="ISABELA"/>
    <x v="0"/>
    <s v="PUMA"/>
    <m/>
    <m/>
    <s v="JR"/>
    <s v="ISA1"/>
    <s v="FIRST STOP SERVICE STATION "/>
    <s v="CARR. # 2 KM. 110.1, ISABELA (FRENTE SHELL)"/>
    <n v="81.7"/>
    <n v="98.7"/>
    <m/>
  </r>
  <r>
    <s v="Noroeste"/>
    <n v="575"/>
    <n v="6400575"/>
    <s v="ISABELA"/>
    <x v="0"/>
    <s v="PUMA"/>
    <m/>
    <m/>
    <s v="OON"/>
    <s v="ISA1"/>
    <s v="JOSE ROSADO BAEZ"/>
    <s v="CARR. # 2 KM. 113.1"/>
    <m/>
    <m/>
    <m/>
  </r>
  <r>
    <s v="Norte-Central"/>
    <n v="6017"/>
    <n v="3606017"/>
    <s v="JAYUYA"/>
    <x v="3"/>
    <s v="GULF"/>
    <m/>
    <m/>
    <s v="PL"/>
    <s v="JAY1"/>
    <s v="GASOLINAS CARIBE"/>
    <s v="CALLE FIGUEROA # 25, ESQ. ESTEVES"/>
    <n v="78.7"/>
    <n v="94.7"/>
    <n v="81.7"/>
  </r>
  <r>
    <s v="Norte-Central"/>
    <n v="2199"/>
    <n v="3602199"/>
    <s v="JAYUYA"/>
    <x v="1"/>
    <s v="TOTAL"/>
    <m/>
    <m/>
    <s v="PL"/>
    <s v="JAY1"/>
    <s v="ARIEL DÁVILA"/>
    <s v="CALLE GUILLERMO ESTEVES (PR-144), ESQ VICENS"/>
    <n v="78.7"/>
    <n v="93.7"/>
    <n v="83.7"/>
  </r>
  <r>
    <s v="Norte-Central"/>
    <n v="6512"/>
    <n v="3606512"/>
    <s v="JAYUYA"/>
    <x v="3"/>
    <s v="GULF"/>
    <m/>
    <m/>
    <s v="PL"/>
    <s v="JAY1"/>
    <s v="BIEMBO GAS"/>
    <s v="CALLE ESTEVEZ # 76"/>
    <n v="80.7"/>
    <n v="96.7"/>
    <n v="84.7"/>
  </r>
  <r>
    <s v="Norte-Central"/>
    <n v="3205"/>
    <n v="3603205"/>
    <s v="JAYUYA"/>
    <x v="2"/>
    <s v="MOBIL"/>
    <s v="SHELL"/>
    <d v="2023-03-15T00:00:00"/>
    <s v="PL"/>
    <s v="JAY1"/>
    <s v="ANGEL OQUENDO"/>
    <s v="PR 144, KM. 1.8, BO. JAYUYA ABAJO"/>
    <n v="80.7"/>
    <n v="96.7"/>
    <n v="84.7"/>
  </r>
  <r>
    <s v="Norte-Central"/>
    <n v="154"/>
    <n v="6400154"/>
    <s v="JAYUYA"/>
    <x v="0"/>
    <s v="PUMA"/>
    <m/>
    <m/>
    <s v="TT"/>
    <s v="JAY1"/>
    <s v="CGS LLS."/>
    <s v="CARR. #144, KM. 16.8 BO. COLLORES"/>
    <m/>
    <m/>
    <m/>
  </r>
  <r>
    <s v="Sur-Sureste"/>
    <n v="852"/>
    <n v="6400852"/>
    <s v="JUANA DIAZ"/>
    <x v="4"/>
    <s v="ULTRA TOP FUELS"/>
    <s v="PUMA"/>
    <m/>
    <s v="ES"/>
    <s v="JUA2"/>
    <s v="A AND T SERVICE STATION CORP."/>
    <s v="CARR # 1 KM 113.3 BO. PASTILLO"/>
    <n v="77.7"/>
    <n v="92.7"/>
    <n v="77.7"/>
  </r>
  <r>
    <s v="Sur-Sureste"/>
    <n v="1240"/>
    <n v="3601240"/>
    <s v="JUANA DIAZ"/>
    <x v="3"/>
    <s v="GULF"/>
    <m/>
    <m/>
    <s v="RD"/>
    <s v="JUA2"/>
    <s v="CARMEN ROSARIO"/>
    <s v="PR 14,  / W/ CARR 149(ENTRADA PUEBLO) BO. SABANA LLANA"/>
    <n v="78.7"/>
    <n v="95.7"/>
    <n v="77.7"/>
  </r>
  <r>
    <s v="Sur-Sureste"/>
    <n v="6013"/>
    <n v="3606013"/>
    <s v="JUANA DIAZ"/>
    <x v="3"/>
    <s v="GULF"/>
    <m/>
    <m/>
    <s v="RD"/>
    <s v="JUA2"/>
    <s v="VICTORY S/S"/>
    <s v="PR 1, KM. 113.5,  INT. PR 149, BO. PASTILLO"/>
    <n v="78.7"/>
    <n v="95.7"/>
    <n v="78.7"/>
  </r>
  <r>
    <s v="Sur-Sureste"/>
    <n v="799"/>
    <n v="6400799"/>
    <s v="JUANA DIAZ"/>
    <x v="0"/>
    <s v="PUMA"/>
    <m/>
    <m/>
    <s v="ES"/>
    <s v="JUA3"/>
    <s v="MOHAMED KAMAL ISHKIRAT"/>
    <s v="CARR 14 KM 18.5, BO. RIO CANAS"/>
    <n v="79.7"/>
    <n v="95.7"/>
    <n v="82.7"/>
  </r>
  <r>
    <s v="Sur-Sureste"/>
    <n v="6755"/>
    <n v="3606755"/>
    <s v="JUANA DIAZ"/>
    <x v="7"/>
    <s v="ECOMAXX"/>
    <m/>
    <m/>
    <s v="RD"/>
    <s v="JUA2"/>
    <s v="EL REY S/S"/>
    <s v="PR 1, KM. 113.6,  INT. PR 149, BO. PASTILLO"/>
    <n v="78.7"/>
    <n v="87.7"/>
    <n v="83.7"/>
  </r>
  <r>
    <s v="Sur-Sureste"/>
    <n v="446"/>
    <n v="6400446"/>
    <s v="JUANA DIAZ"/>
    <x v="6"/>
    <s v="TEXACO"/>
    <s v="PUMA"/>
    <m/>
    <s v="ES"/>
    <s v="JUA1"/>
    <s v="LOS JUANES INVESTMENT CORP"/>
    <s v="CARR. #14, KM. 11.3 BO. JACAGUAS"/>
    <n v="82.7"/>
    <n v="98.7"/>
    <n v="85.7"/>
  </r>
  <r>
    <s v="Sur-Sureste"/>
    <n v="2139"/>
    <n v="3602139"/>
    <s v="JUANA DIAZ"/>
    <x v="1"/>
    <s v="TOTAL"/>
    <m/>
    <m/>
    <s v="RD"/>
    <s v="JUA1"/>
    <s v="RAMÓN MARRERO"/>
    <s v="PR 149, KM. 63.8 / CARR. 552"/>
    <n v="82.7"/>
    <n v="98.7"/>
    <n v="87.7"/>
  </r>
  <r>
    <s v="Sur-Sureste"/>
    <n v="157"/>
    <n v="6400157"/>
    <s v="JUANA DIAZ"/>
    <x v="6"/>
    <s v="TEXACO"/>
    <s v="PUMA"/>
    <m/>
    <s v="ES"/>
    <s v="JUA2"/>
    <s v="JJJK ASSOCIATES, CORP. / ANTES PUMA"/>
    <s v="BO. LOMAS CARR 149"/>
    <n v="83.7"/>
    <n v="98.7"/>
    <n v="88.7"/>
  </r>
  <r>
    <s v="Sur-Sureste"/>
    <n v="204"/>
    <n v="6400204"/>
    <s v="JUANA DIAZ"/>
    <x v="0"/>
    <s v="PUMA"/>
    <m/>
    <m/>
    <s v="ES"/>
    <s v="JUA2"/>
    <s v="FAST FUEL SERVICE STATION, CORP"/>
    <s v="CARR. 510 KM. 2.0,  BO. SABANA LLANA"/>
    <n v="80.7"/>
    <n v="95.7"/>
    <m/>
  </r>
  <r>
    <s v="Sur-Sureste"/>
    <n v="3106"/>
    <n v="3603106"/>
    <s v="JUANA DIAZ"/>
    <x v="2"/>
    <s v="MOBIL"/>
    <s v="SHELL"/>
    <d v="2022-11-01T00:00:00"/>
    <s v="RD"/>
    <s v="JUA1"/>
    <s v="JOSÉ M. MARTÍNEZ"/>
    <s v="PUEBLO"/>
    <n v="83.7"/>
    <n v="97.7"/>
    <m/>
  </r>
  <r>
    <s v="Sur-Sureste"/>
    <n v="167"/>
    <n v="6400167"/>
    <s v="JUANA DIAZ"/>
    <x v="6"/>
    <s v="TEXACO"/>
    <s v="PUMA"/>
    <m/>
    <s v="ES"/>
    <s v="JUA1"/>
    <s v="ANTONIO A. JUAN LEON"/>
    <s v="CARR. #14, KM. 10.8, BO. COLLORES"/>
    <m/>
    <m/>
    <m/>
  </r>
  <r>
    <s v="Este-Central"/>
    <n v="26"/>
    <n v="3610026"/>
    <s v="JUNCOS"/>
    <x v="4"/>
    <s v="IND"/>
    <m/>
    <m/>
    <s v="JF"/>
    <s v="JUN1"/>
    <s v="CEIBA SUR"/>
    <s v="PR-198 Km.1.0"/>
    <n v="76.7"/>
    <n v="91.7"/>
    <n v="76.7"/>
  </r>
  <r>
    <s v="Este-Central"/>
    <n v="811"/>
    <n v="3606811"/>
    <s v="JUNCOS"/>
    <x v="5"/>
    <s v="SHELL"/>
    <s v="TORAL"/>
    <d v="2023-01-01T00:00:00"/>
    <s v="JF"/>
    <s v="JUN1"/>
    <s v="NESLON CAPOTE (ANTES TORAL, AHORA SHELL)"/>
    <s v="PR-31 ESQ CALLE EUCALIPTO"/>
    <n v="78.7"/>
    <n v="94.7"/>
    <n v="78.7"/>
  </r>
  <r>
    <s v="Este-Central"/>
    <n v="810"/>
    <n v="3606810"/>
    <s v="JUNCOS"/>
    <x v="5"/>
    <s v="SHELL"/>
    <s v="MOBIL"/>
    <d v="2023-10-01T00:00:00"/>
    <s v="JF"/>
    <s v="JUN1"/>
    <s v="NELSON CAPOTE / ANTES SHELL"/>
    <s v="PR-31 "/>
    <n v="79.7"/>
    <n v="96.7"/>
    <n v="79.7"/>
  </r>
  <r>
    <s v="Este-Central"/>
    <n v="25"/>
    <n v="3610025"/>
    <s v="JUNCOS"/>
    <x v="4"/>
    <s v="SUNOCO"/>
    <s v="ECOMAXX"/>
    <m/>
    <s v="JF"/>
    <s v="JUN1"/>
    <s v="SUNOCO SANABRIA"/>
    <s v="PR-198 Km. 1.4"/>
    <n v="79.7"/>
    <n v="101.7"/>
    <n v="80.7"/>
  </r>
  <r>
    <s v="Este-Central"/>
    <n v="6013"/>
    <n v="3606013"/>
    <s v="JUNCOS"/>
    <x v="4"/>
    <n v="76"/>
    <s v="SHELL"/>
    <d v="2021-03-01T00:00:00"/>
    <s v="JF"/>
    <s v="JUN1"/>
    <s v="CLEOFE RIVERA / ANTES SHELL"/>
    <s v="PR-189 , KM 13.4"/>
    <n v="78.7"/>
    <n v="94.7"/>
    <n v="81.7"/>
  </r>
  <r>
    <s v="Este-Central"/>
    <n v="998"/>
    <n v="6400998"/>
    <s v="JUNCOS"/>
    <x v="6"/>
    <s v="TEXACO"/>
    <s v="SHELL"/>
    <d v="2022-10-01T00:00:00"/>
    <s v="JF"/>
    <s v="JUN1"/>
    <s v="PLAZA MARINA GAS STATION"/>
    <s v="CARR. PR-31 INT. PR-946, BO GURABO ABAJO"/>
    <n v="80.7"/>
    <n v="95.7"/>
    <n v="83.7"/>
  </r>
  <r>
    <s v="Este-Central"/>
    <n v="985"/>
    <n v="6400985"/>
    <s v="JUNCOS"/>
    <x v="6"/>
    <s v="TEXACO"/>
    <s v="PUMA"/>
    <d v="2022-07-01T00:00:00"/>
    <s v="FR"/>
    <s v="JUN1"/>
    <s v="RAFAEL BELTRAN "/>
    <s v="INT. PR-185 Y PR-9185"/>
    <n v="79.7"/>
    <n v="96.7"/>
    <n v="83.7"/>
  </r>
  <r>
    <s v="Este-Central"/>
    <n v="812"/>
    <n v="3606812"/>
    <s v="JUNCOS"/>
    <x v="3"/>
    <s v="GULF"/>
    <m/>
    <m/>
    <s v="JF"/>
    <s v="JUN1"/>
    <s v="CACHO GAS"/>
    <s v="CARR 31 KM 0.3 / CALLE SIN NOMBRE"/>
    <n v="79.7"/>
    <n v="104.7"/>
    <n v="91.7"/>
  </r>
  <r>
    <s v="Este-Central"/>
    <n v="24"/>
    <n v="3610024"/>
    <s v="JUNCOS"/>
    <x v="7"/>
    <s v="ECOMAXX"/>
    <m/>
    <m/>
    <s v="JF"/>
    <s v="JUN1"/>
    <s v="ECOMAXX PUEBLO"/>
    <s v="PR-933, esq Calle Dr. Barreras (frente a la Plaza)"/>
    <n v="78.7"/>
    <n v="95.7"/>
    <m/>
  </r>
  <r>
    <s v="Este-Central"/>
    <n v="6014"/>
    <n v="3606014"/>
    <s v="JUNCOS"/>
    <x v="3"/>
    <s v="GULF"/>
    <m/>
    <m/>
    <s v="JF"/>
    <s v="JUN1"/>
    <s v="GULF MIRANDA"/>
    <s v="PR-189 Int. Calle Emilia Principe (Al lado El Tenedor)"/>
    <n v="80.7"/>
    <m/>
    <m/>
  </r>
  <r>
    <s v="Suroeste"/>
    <n v="1244"/>
    <n v="3601244"/>
    <s v="LAJAS"/>
    <x v="4"/>
    <s v="IND"/>
    <m/>
    <m/>
    <s v="PL"/>
    <s v="LAJ1"/>
    <s v="DAMIAN S/S"/>
    <s v="PR 116"/>
    <n v="74.7"/>
    <n v="92.7"/>
    <n v="73.7"/>
  </r>
  <r>
    <s v="Suroeste"/>
    <n v="2142"/>
    <n v="3602142"/>
    <s v="LAJAS"/>
    <x v="3"/>
    <s v="GULF"/>
    <s v="TOTAL"/>
    <m/>
    <s v="PL"/>
    <s v="LAJ1"/>
    <s v="GULF SABANA YEGUA / ANTES TOTAL ENERGIES"/>
    <s v="CALLE 65 DE INFANTERIA"/>
    <n v="79.7"/>
    <n v="93.7"/>
    <n v="78.7"/>
  </r>
  <r>
    <s v="Suroeste"/>
    <n v="813"/>
    <n v="3606813"/>
    <s v="LAJAS"/>
    <x v="7"/>
    <s v="ECOMAXX"/>
    <m/>
    <m/>
    <s v="PL"/>
    <s v="LAJ1"/>
    <s v="ECOMAXX IDA S/S"/>
    <s v="PR-101 KM 5.6 - FRENTE AL HOSPITAL VIEJO"/>
    <n v="80.7"/>
    <n v="94.7"/>
    <n v="80.7"/>
  </r>
  <r>
    <s v="Suroeste"/>
    <n v="1243"/>
    <n v="3601243"/>
    <s v="LAJAS"/>
    <x v="7"/>
    <s v="ECOMAXX"/>
    <m/>
    <m/>
    <s v="PL"/>
    <s v="LAJ1"/>
    <s v="CANCEL S/S"/>
    <s v="PR 116, KM. 14.0"/>
    <n v="78.7"/>
    <n v="95.7"/>
    <n v="82.7"/>
  </r>
  <r>
    <s v="Suroeste"/>
    <n v="660"/>
    <n v="6400660"/>
    <s v="LAJAS"/>
    <x v="7"/>
    <s v="ECOMAXX"/>
    <s v="PUMA"/>
    <m/>
    <s v="TT"/>
    <s v="LAJ1"/>
    <s v="DEL MAR INVESTMENT GROUP, INC."/>
    <s v="CARR. #116 Y 305 KM. 25.8"/>
    <n v="83.7"/>
    <n v="96.7"/>
    <n v="84.7"/>
  </r>
  <r>
    <s v="Suroeste"/>
    <n v="2143"/>
    <n v="3602143"/>
    <s v="LAJAS"/>
    <x v="1"/>
    <s v="TOTAL"/>
    <m/>
    <m/>
    <s v="PL"/>
    <s v="LAJ1"/>
    <s v="TOTAL ENERGIES PALMAREJO"/>
    <s v="PR 101 BO PALMAREJO"/>
    <n v="83.7"/>
    <n v="101.7"/>
    <n v="85.7"/>
  </r>
  <r>
    <s v="Suroeste"/>
    <n v="814"/>
    <n v="3606814"/>
    <s v="LAJAS"/>
    <x v="4"/>
    <s v="ULTRA TOP FUELS"/>
    <m/>
    <m/>
    <s v="TT"/>
    <s v="CRO2"/>
    <s v="OMAR S/S"/>
    <s v="CARR 101 / CARR 306  - BO PALMAREJO"/>
    <n v="80.7"/>
    <n v="94.7"/>
    <m/>
  </r>
  <r>
    <s v="Suroeste"/>
    <n v="6122"/>
    <n v="3610022"/>
    <s v="LAJAS"/>
    <x v="4"/>
    <s v="ULTRA TOP FUELS"/>
    <m/>
    <m/>
    <s v="PL"/>
    <s v="LAJ1"/>
    <s v="TOP FUELS"/>
    <s v="PR 101 BO PALMAREJO"/>
    <n v="79.7"/>
    <n v="95.7"/>
    <m/>
  </r>
  <r>
    <s v="Suroeste"/>
    <n v="620"/>
    <n v="6400620"/>
    <s v="LAJAS"/>
    <x v="6"/>
    <s v="TEXACO"/>
    <s v="PUMA"/>
    <m/>
    <s v="TT"/>
    <s v="LAJ1"/>
    <s v="ILIA MILAGROS IRIZARRY NAZARIO"/>
    <s v="CALLE 65 DE INFANTERIA 21 SUR"/>
    <n v="81.7"/>
    <n v="98.7"/>
    <m/>
  </r>
  <r>
    <s v="Norte-Central"/>
    <n v="1245"/>
    <n v="3601245"/>
    <s v="LARES"/>
    <x v="5"/>
    <s v="SHELL"/>
    <s v="CLARK"/>
    <d v="2023-03-01T00:00:00"/>
    <s v="IR"/>
    <s v="LAR1"/>
    <s v="NITRO GAS  / ANTES ECOMAXX"/>
    <s v="PR 129 (AL LADO GALLERA)"/>
    <n v="78.7"/>
    <n v="96.7"/>
    <n v="81.7"/>
  </r>
  <r>
    <s v="Norte-Central"/>
    <n v="578"/>
    <n v="6400578"/>
    <s v="LARES"/>
    <x v="6"/>
    <s v="TEXACO"/>
    <s v="PUMA"/>
    <d v="2020-05-01T00:00:00"/>
    <s v="EL"/>
    <s v="LAR1"/>
    <s v="LUZ N. GONZALEZ VELEZ"/>
    <s v="CARR. # 129 KM. 24.5, BO. PILETAS"/>
    <n v="78.7"/>
    <n v="95.7"/>
    <n v="82.7"/>
  </r>
  <r>
    <s v="Norte-Central"/>
    <n v="1247"/>
    <n v="3601247"/>
    <s v="LARES"/>
    <x v="1"/>
    <s v="TOTAL"/>
    <m/>
    <m/>
    <s v="IR"/>
    <s v="LAR2"/>
    <s v="MARIANO FUSTER"/>
    <s v="PR 111, KM. 29.4"/>
    <n v="78.7"/>
    <n v="95.7"/>
    <n v="83.7"/>
  </r>
  <r>
    <s v="Norte-Central"/>
    <n v="1249"/>
    <n v="3601249"/>
    <s v="LARES"/>
    <x v="2"/>
    <s v="MOBIL"/>
    <s v="SHELL"/>
    <d v="2023-03-15T00:00:00"/>
    <s v="IR"/>
    <s v="LAR2"/>
    <s v="FRANCISCO IRIZARRY"/>
    <s v="CARR 111 KM 2.1 PUEBLO"/>
    <n v="78.7"/>
    <n v="95.7"/>
    <n v="84.7"/>
  </r>
  <r>
    <s v="Norte-Central"/>
    <n v="1246"/>
    <n v="3601246"/>
    <s v="LARES"/>
    <x v="5"/>
    <s v="SHELL"/>
    <s v="GULF"/>
    <m/>
    <s v="IR"/>
    <s v="LAR1"/>
    <s v="TEXXAS"/>
    <s v="CARR 129 KM 17.2 / E/ CARR 134"/>
    <n v="81.7"/>
    <n v="100.7"/>
    <n v="88.7"/>
  </r>
  <r>
    <s v="Norte-Central"/>
    <n v="1252"/>
    <n v="3601252"/>
    <s v="LARES"/>
    <x v="7"/>
    <s v="ECOMAXX"/>
    <m/>
    <m/>
    <s v="IR"/>
    <s v="LAR2"/>
    <s v="LEE S/S"/>
    <s v="PR 111"/>
    <n v="77.7"/>
    <n v="95.7"/>
    <m/>
  </r>
  <r>
    <s v="Norte-Central"/>
    <n v="1248"/>
    <n v="3601248"/>
    <s v="LARES"/>
    <x v="4"/>
    <s v="PHILLIPS 66"/>
    <m/>
    <m/>
    <s v="IR"/>
    <s v="LAR2"/>
    <s v="IND. MOLINO S/S"/>
    <s v="PR 111, KM. 29.4"/>
    <n v="79.7"/>
    <n v="97.7"/>
    <m/>
  </r>
  <r>
    <s v="Norte-Central"/>
    <n v="407"/>
    <n v="6400407"/>
    <s v="LARES"/>
    <x v="5"/>
    <s v="SHELL"/>
    <s v="PUMA"/>
    <m/>
    <s v="EL"/>
    <s v="LAR1"/>
    <s v="ANTONIO NIEVES VELEZ"/>
    <s v="BO. CALLEJONES CARR. 129  KM. 21.8  INTERSECCIÓN 454 "/>
    <n v="80.7"/>
    <n v="98.7"/>
    <m/>
  </r>
  <r>
    <s v="Norte-Central"/>
    <n v="1250"/>
    <n v="3601250"/>
    <s v="LARES"/>
    <x v="3"/>
    <s v="GULF"/>
    <m/>
    <m/>
    <s v="IR"/>
    <s v="LAR2"/>
    <s v="EDIBERTO ROMÁN"/>
    <s v="CARR 111 KM 1.5"/>
    <m/>
    <m/>
    <m/>
  </r>
  <r>
    <s v="Norte-Central"/>
    <n v="3109"/>
    <n v="3603109"/>
    <s v="LARES"/>
    <x v="2"/>
    <s v="MOBIL"/>
    <s v="SHELL"/>
    <d v="2022-11-01T00:00:00"/>
    <s v="IR"/>
    <s v="LAR1"/>
    <s v="NELSON GONZÁLEZ"/>
    <s v="PR 129, INT. PR 134 "/>
    <m/>
    <m/>
    <m/>
  </r>
  <r>
    <s v="Este"/>
    <n v="1255"/>
    <n v="3601255"/>
    <s v="LAS PIEDRAS"/>
    <x v="4"/>
    <s v="RUTA 76"/>
    <s v="TOTAL"/>
    <m/>
    <s v="JF"/>
    <s v="LAP1"/>
    <s v="K-CHIRO S/S"/>
    <s v="PR 198, KM. 20.0"/>
    <n v="79.7"/>
    <n v="94.7"/>
    <n v="79.7"/>
  </r>
  <r>
    <s v="Este"/>
    <n v="6834"/>
    <n v="3606834"/>
    <s v="LAS PIEDRAS"/>
    <x v="3"/>
    <s v="GULF"/>
    <m/>
    <m/>
    <s v="JF"/>
    <s v="LAP1"/>
    <s v="CAMINO FONDO DEL SACO"/>
    <s v="PR 30, INT PR 204 CERCA PLAZA LAS PIEDRAS SHOPPING"/>
    <n v="79.7"/>
    <n v="95.7"/>
    <n v="80.7"/>
  </r>
  <r>
    <s v="Este"/>
    <n v="927"/>
    <n v="6400927"/>
    <s v="LAS PIEDRAS"/>
    <x v="6"/>
    <s v="TEXACO"/>
    <s v="PUMA"/>
    <m/>
    <s v="FR"/>
    <s v="LAP1"/>
    <s v="VP PETROLEUM, INC."/>
    <s v="CARR 31, KM 14.8 BARRIO BOQUERON"/>
    <n v="79.7"/>
    <n v="95.7"/>
    <n v="81.7"/>
  </r>
  <r>
    <s v="Este"/>
    <n v="355"/>
    <n v="6400355"/>
    <s v="LAS PIEDRAS"/>
    <x v="0"/>
    <s v="PUMA"/>
    <m/>
    <m/>
    <s v="FR"/>
    <s v="LAP1"/>
    <s v="IBRAHIM ABU-USBA"/>
    <s v="CARR. #183, KM 21.9, BO MONTONES (AVE. JESUS T PINERO #53)"/>
    <n v="82.7"/>
    <n v="97.7"/>
    <n v="85.7"/>
  </r>
  <r>
    <s v="Este"/>
    <n v="815"/>
    <n v="3606815"/>
    <s v="LAS PIEDRAS"/>
    <x v="2"/>
    <s v="MOBIL"/>
    <s v="SHELL"/>
    <d v="2022-10-01T00:00:00"/>
    <s v="JF"/>
    <s v="LAP1"/>
    <s v="ANTES ADAM ROSA"/>
    <s v="PR 198, FRENTE AL TOTAL"/>
    <n v="80.7"/>
    <n v="96.7"/>
    <n v="88.7"/>
  </r>
  <r>
    <s v="Este"/>
    <n v="977"/>
    <n v="6400977"/>
    <s v="LAS PIEDRAS"/>
    <x v="6"/>
    <s v="TEXACO"/>
    <s v="PUMA"/>
    <m/>
    <s v="JF"/>
    <s v="LAP1"/>
    <s v="MOHAMOOD IBRAHIM ABUS-USBA - 977"/>
    <s v="CARR 198, CALLE BARBOSA LAS PIEDRAS PUEBLO"/>
    <n v="82.7"/>
    <n v="99.7"/>
    <n v="89.7"/>
  </r>
  <r>
    <s v="Este"/>
    <n v="1256"/>
    <n v="3601256"/>
    <s v="LOIZA"/>
    <x v="3"/>
    <s v="GULF"/>
    <m/>
    <m/>
    <s v="HM"/>
    <s v="LOI1"/>
    <s v="LOIZA S/S"/>
    <s v="PR 188, KM. 5.0 (PR 188)"/>
    <n v="79.7"/>
    <m/>
    <n v="83.7"/>
  </r>
  <r>
    <s v="Este"/>
    <n v="3110"/>
    <n v="3603110"/>
    <s v="LOIZA"/>
    <x v="2"/>
    <s v="MOBIL"/>
    <s v="SHELL"/>
    <d v="2022-10-01T00:00:00"/>
    <s v="HM"/>
    <s v="LOI1"/>
    <s v="AIDA SOSA"/>
    <s v="PR 188, KM. 10.4, ESQ. PR 187"/>
    <n v="80.7"/>
    <n v="99.7"/>
    <m/>
  </r>
  <r>
    <s v="Este"/>
    <n v="2144"/>
    <n v="3602144"/>
    <s v="LOIZA"/>
    <x v="1"/>
    <s v="TOTAL"/>
    <m/>
    <m/>
    <s v="HM"/>
    <s v="LOI1"/>
    <s v="RAFAEL LEYVA"/>
    <s v="PR 187, KM. 5.1 (PR 188)"/>
    <n v="81.7"/>
    <n v="101.7"/>
    <m/>
  </r>
  <r>
    <s v="Este"/>
    <n v="966"/>
    <n v="6400966"/>
    <s v="LUQUILLO"/>
    <x v="6"/>
    <s v="TEXACO"/>
    <s v="PUMA"/>
    <m/>
    <s v="FR"/>
    <s v="LUQ1"/>
    <s v="COSTA AZUL DEL CARIBE, LLC."/>
    <s v="CALLE FERNANDEZ GARCIA #41"/>
    <n v="80.7"/>
    <n v="96.7"/>
    <n v="87.7"/>
  </r>
  <r>
    <s v="Este"/>
    <n v="82"/>
    <n v="6400082"/>
    <s v="LUQUILLO"/>
    <x v="6"/>
    <s v="TEXACO"/>
    <s v="PUMA"/>
    <d v="2021-04-01T00:00:00"/>
    <s v="FR"/>
    <s v="LUQ1"/>
    <s v="JIBRIL JOHAR MOHAMED"/>
    <s v="CARR. 3, KM. 33.3"/>
    <n v="81.7"/>
    <n v="99.7"/>
    <n v="87.7"/>
  </r>
  <r>
    <s v="Este"/>
    <n v="3055"/>
    <n v="3603055"/>
    <s v="LUQUILLO"/>
    <x v="2"/>
    <s v="MOBIL"/>
    <s v="SHELL"/>
    <d v="2023-02-01T00:00:00"/>
    <s v="HM"/>
    <s v="LUQ1"/>
    <s v="PITAHAYA S/S"/>
    <s v="PR 3, KM. 38, BO. PITAHAYA"/>
    <n v="81.7"/>
    <n v="97.7"/>
    <n v="92.7"/>
  </r>
  <r>
    <s v="Este"/>
    <n v="2014"/>
    <n v="3602014"/>
    <s v="LUQUILLO"/>
    <x v="1"/>
    <s v="TOTAL"/>
    <m/>
    <m/>
    <s v="HM"/>
    <s v="LUQ1"/>
    <s v="CARLOS GONZALEZ"/>
    <s v="CARR 3 KM 36.2 / CALLE 7"/>
    <n v="84.7"/>
    <n v="99.7"/>
    <m/>
  </r>
  <r>
    <s v="Norte"/>
    <n v="1059"/>
    <n v="3601059"/>
    <s v="MANATI"/>
    <x v="3"/>
    <s v="GULF"/>
    <m/>
    <m/>
    <s v="VS"/>
    <s v="MAN1"/>
    <s v="CANTERA S/S"/>
    <s v="PR 2, KM. 44.6"/>
    <n v="78.7"/>
    <n v="95.7"/>
    <n v="77.7"/>
  </r>
  <r>
    <s v="Norte"/>
    <n v="33"/>
    <n v="6400033"/>
    <s v="MANATI"/>
    <x v="6"/>
    <s v="TEXACO"/>
    <s v="PUMA"/>
    <d v="2023-06-01T00:00:00"/>
    <s v="CC"/>
    <s v="MAN2"/>
    <s v="CANTERA GAS STATION"/>
    <s v="CARR.2  KM. 49.8 "/>
    <n v="79.7"/>
    <n v="89.7"/>
    <n v="79.7"/>
  </r>
  <r>
    <s v="Norte"/>
    <n v="1061"/>
    <n v="3601061"/>
    <s v="MANATI"/>
    <x v="3"/>
    <s v="GULF"/>
    <m/>
    <m/>
    <s v="VS"/>
    <s v="MAN2"/>
    <s v="SPEEDWAY"/>
    <s v="PR 2, KM. 50.2"/>
    <n v="77.7"/>
    <n v="95.7"/>
    <n v="84.7"/>
  </r>
  <r>
    <s v="Norte"/>
    <n v="2016"/>
    <n v="3602016"/>
    <s v="MANATI"/>
    <x v="1"/>
    <s v="TOTAL"/>
    <m/>
    <m/>
    <s v="VS"/>
    <s v="MAN2"/>
    <s v="MIGUEL ROSA"/>
    <s v="PR 2, KM. 46.3"/>
    <n v="77.7"/>
    <n v="96.7"/>
    <n v="85.7"/>
  </r>
  <r>
    <s v="Norte"/>
    <n v="2017"/>
    <n v="3602017"/>
    <s v="MANATI"/>
    <x v="1"/>
    <s v="TOTAL"/>
    <m/>
    <m/>
    <s v="VS"/>
    <s v="MAN1"/>
    <s v="JOSÉ RIVERA"/>
    <s v="PR 2, KM. 47.8 (CERCA INT. 149)"/>
    <n v="77.7"/>
    <n v="95.7"/>
    <n v="86.7"/>
  </r>
  <r>
    <s v="Norte"/>
    <n v="903"/>
    <n v="6400903"/>
    <s v="MANATI"/>
    <x v="6"/>
    <s v="TEXACO"/>
    <s v="PUMA"/>
    <d v="2020-03-01T00:00:00"/>
    <s v="CC"/>
    <s v="CIA1"/>
    <s v="VP PETROLEUM, INC (ANTES PUMA)"/>
    <s v="CARR 149 KM 3.1 JARDINES DE MONACO"/>
    <n v="78.7"/>
    <n v="89.7"/>
    <n v="87.7"/>
  </r>
  <r>
    <s v="Norte"/>
    <n v="6853"/>
    <n v="3606853"/>
    <s v="MANATI"/>
    <x v="7"/>
    <s v="ECOMAXX"/>
    <m/>
    <m/>
    <s v="VS"/>
    <s v="MAN2"/>
    <s v="ANTES INDEPENDIENTE"/>
    <s v="PASEO REAL - PR 2, KM. 53.0"/>
    <n v="82.7"/>
    <n v="99.7"/>
    <n v="99.7"/>
  </r>
  <r>
    <s v="Norte"/>
    <n v="499"/>
    <n v="6400499"/>
    <s v="MANATI"/>
    <x v="0"/>
    <s v="PUMA"/>
    <m/>
    <m/>
    <s v="CC"/>
    <s v="MAN3"/>
    <s v="MEGA PETROLEUM CORP."/>
    <s v="CARR. 616 &amp; 685"/>
    <n v="79.7"/>
    <n v="99.7"/>
    <n v="109.7"/>
  </r>
  <r>
    <s v="Norte"/>
    <n v="3056"/>
    <n v="3603056"/>
    <s v="MANATI"/>
    <x v="2"/>
    <s v="MOBIL"/>
    <s v="SHELL"/>
    <d v="2022-10-01T00:00:00"/>
    <s v="VS"/>
    <s v="MAN2"/>
    <s v="EDWIN AYALA"/>
    <s v="PR 2, KM. 42.4, BO COTO NORTE"/>
    <n v="79.7"/>
    <n v="93.7"/>
    <m/>
  </r>
  <r>
    <s v="Norte"/>
    <n v="1060"/>
    <n v="3601060"/>
    <s v="MANATI"/>
    <x v="4"/>
    <s v="IND"/>
    <m/>
    <m/>
    <s v="VS"/>
    <s v="MAN2"/>
    <s v="ORTIZ S/S"/>
    <s v="PR 2, KM. 50.1"/>
    <n v="77.7"/>
    <n v="95.7"/>
    <m/>
  </r>
  <r>
    <s v="Norte"/>
    <n v="384"/>
    <n v="6400384"/>
    <s v="MANATI"/>
    <x v="4"/>
    <s v="IND"/>
    <s v="PUMA"/>
    <m/>
    <s v="OON"/>
    <s v="MAN1"/>
    <s v="CLOSED"/>
    <s v="CARR. # 2 KM. 45.3 BO. CANTERA, MANATÍ"/>
    <n v="78.7"/>
    <n v="96.7"/>
    <m/>
  </r>
  <r>
    <s v="Norte"/>
    <n v="1109"/>
    <n v="3601109"/>
    <s v="MANATI"/>
    <x v="5"/>
    <s v="SHELL"/>
    <s v="CLARK"/>
    <d v="2024-10-01T00:00:00"/>
    <s v="VS"/>
    <s v="MAN1"/>
    <s v="JORGE PAGÁN"/>
    <s v="PR 2, KM. 44.2"/>
    <n v="78.7"/>
    <n v="98.7"/>
    <m/>
  </r>
  <r>
    <s v="Norte"/>
    <n v="926"/>
    <n v="6400926"/>
    <s v="MANATI"/>
    <x v="0"/>
    <s v="PUMA"/>
    <m/>
    <m/>
    <s v="CC"/>
    <s v="MAN1"/>
    <s v="AKI PETROLEUM LLC"/>
    <s v="CARR # 2 KM 46.2 URB VILLA ATENAS "/>
    <m/>
    <m/>
    <m/>
  </r>
  <r>
    <s v="Sureste"/>
    <n v="806"/>
    <n v="6400806"/>
    <s v="MAUNABO"/>
    <x v="6"/>
    <s v="TEXACO"/>
    <s v="PUMA"/>
    <d v="2024-10-01T00:00:00"/>
    <s v="FR"/>
    <s v="MBO1"/>
    <s v="ANDRES RUIZ MARTINEZ"/>
    <s v="CARRETERA 901, KM 0.05, BARRIO EMAJAGUA"/>
    <n v="84.7"/>
    <n v="97.7"/>
    <n v="84.7"/>
  </r>
  <r>
    <s v="Sureste"/>
    <n v="6021"/>
    <n v="3606021"/>
    <s v="MAUNABO"/>
    <x v="3"/>
    <s v="GULF"/>
    <m/>
    <m/>
    <s v="JF"/>
    <s v="MBO1"/>
    <s v="SONIA PEÑA RIVERA"/>
    <s v="CALLE MUNOZ RIVERA, ESQ BARCELO"/>
    <n v="81.7"/>
    <m/>
    <m/>
  </r>
  <r>
    <s v="Sureste"/>
    <n v="2200"/>
    <n v="3602200"/>
    <s v="MAUNABO"/>
    <x v="4"/>
    <s v="IND"/>
    <s v="TOTAL"/>
    <m/>
    <s v="JF"/>
    <s v="MBO1"/>
    <s v="LUIS FERNÁNDEZ / ANTES TOTAL COSS"/>
    <s v="PR 3, KM. 105.3"/>
    <m/>
    <m/>
    <m/>
  </r>
  <r>
    <s v="Noroeste"/>
    <n v="816"/>
    <n v="3606816"/>
    <s v="MAYAGUEZ"/>
    <x v="4"/>
    <s v="ULTRA TOP FUELS"/>
    <m/>
    <m/>
    <s v="TT"/>
    <s v="MAY1"/>
    <s v="TOP FUEL"/>
    <s v="CALLE POST # 245"/>
    <n v="78.7"/>
    <n v="95.7"/>
    <n v="76.7"/>
  </r>
  <r>
    <s v="Noroeste"/>
    <n v="1297"/>
    <n v="3601297"/>
    <s v="MAYAGUEZ"/>
    <x v="4"/>
    <s v="AMERICAN PET"/>
    <m/>
    <m/>
    <s v="TT"/>
    <s v="MAY2"/>
    <s v="AMERICAN PETROLEUM"/>
    <s v="CALLE POST 292"/>
    <n v="78.7"/>
    <n v="95.7"/>
    <n v="76.7"/>
  </r>
  <r>
    <s v="Noroeste"/>
    <n v="8010"/>
    <n v="3608010"/>
    <s v="MAYAGUEZ"/>
    <x v="4"/>
    <s v="ULTRA TOP FUELS"/>
    <m/>
    <m/>
    <s v="TT"/>
    <s v="MAY3"/>
    <s v="ULTRA TOP FUELS"/>
    <s v="AVE EUGENIO MA. HOSTOS -AL LADO PLAZA VISTA VERDE"/>
    <n v="78.7"/>
    <n v="95.7"/>
    <n v="76.7"/>
  </r>
  <r>
    <s v="Noroeste"/>
    <n v="838"/>
    <n v="3606838"/>
    <s v="MAYAGUEZ"/>
    <x v="4"/>
    <s v="ULTRA TOP FUELS"/>
    <m/>
    <m/>
    <s v="TT"/>
    <s v="MAY2"/>
    <s v="TOP FUEL/William F Brennan"/>
    <s v="CARR 114 KM 1.4"/>
    <n v="78.7"/>
    <n v="91.7"/>
    <n v="77.7"/>
  </r>
  <r>
    <s v="Noroeste"/>
    <n v="1012"/>
    <n v="3601012"/>
    <s v="MAYAGUEZ"/>
    <x v="7"/>
    <s v="ECOMAXX"/>
    <m/>
    <m/>
    <s v="TT"/>
    <s v="MAY2"/>
    <s v="ROAD RUNNER"/>
    <s v="CALLE POST # 501"/>
    <n v="76.7"/>
    <n v="89.7"/>
    <n v="78.7"/>
  </r>
  <r>
    <s v="Noroeste"/>
    <n v="6774"/>
    <n v="3606774"/>
    <s v="MAYAGUEZ"/>
    <x v="3"/>
    <s v="GULF"/>
    <m/>
    <m/>
    <s v="TT"/>
    <s v="MAY2"/>
    <s v="ERA VICTORY"/>
    <s v="PR 2, KM 151.9"/>
    <n v="79.7"/>
    <n v="95.7"/>
    <n v="78.7"/>
  </r>
  <r>
    <s v="Noroeste"/>
    <n v="841"/>
    <n v="3606841"/>
    <s v="MAYAGUEZ"/>
    <x v="4"/>
    <s v="AMERICAN PET"/>
    <m/>
    <m/>
    <s v="TT"/>
    <s v="MAY2"/>
    <s v="AMERICAN GASOLINE"/>
    <s v="CARR. 106 KM 1.9/N/CARR. 351"/>
    <n v="78.7"/>
    <n v="94.7"/>
    <n v="79.7"/>
  </r>
  <r>
    <s v="Noroeste"/>
    <n v="1235"/>
    <n v="3601235"/>
    <s v="MAYAGUEZ"/>
    <x v="4"/>
    <s v="ULTRA TOP FUELS"/>
    <m/>
    <m/>
    <s v="TT"/>
    <s v="MAY3"/>
    <s v="GUILLOTY (TOP FUEL)"/>
    <s v="MAYAGUEZ MALL"/>
    <n v="78.7"/>
    <n v="95.7"/>
    <n v="80.7"/>
  </r>
  <r>
    <s v="Noroeste"/>
    <n v="160"/>
    <n v="6400160"/>
    <s v="MAYAGUEZ"/>
    <x v="4"/>
    <s v="ULTRA TOP FUELS"/>
    <s v="TEXACO"/>
    <d v="2024-06-01T00:00:00"/>
    <s v="JR"/>
    <s v="MAY3"/>
    <s v="ELVING VISBAL CASTRO"/>
    <s v="CARR. #2, URB. SULTANA, CALLE TENERIFE #1"/>
    <n v="79.7"/>
    <n v="95.7"/>
    <n v="80.7"/>
  </r>
  <r>
    <s v="Noroeste"/>
    <n v="840"/>
    <n v="3606840"/>
    <s v="MAYAGUEZ"/>
    <x v="4"/>
    <s v="SUNOCO"/>
    <s v="GULF"/>
    <m/>
    <s v="TT"/>
    <s v="MAY2"/>
    <s v="GULF LITORAL"/>
    <s v="CARR 102 KM 6.5"/>
    <n v="79.7"/>
    <n v="98.7"/>
    <n v="81.7"/>
  </r>
  <r>
    <s v="Noroeste"/>
    <n v="23"/>
    <n v="6400023"/>
    <s v="MAYAGUEZ"/>
    <x v="6"/>
    <s v="TEXACO"/>
    <s v="PUMA"/>
    <d v="2022-11-01T00:00:00"/>
    <s v="JR"/>
    <s v="MAY2"/>
    <s v="C-FUELS, LLC/ FRENTE UPR MAYAGUEZ"/>
    <s v="CARR. #2 KM. 184.3, BO. MIRADERO"/>
    <n v="81.7"/>
    <n v="98.7"/>
    <n v="82.7"/>
  </r>
  <r>
    <s v="Noroeste"/>
    <n v="2169"/>
    <n v="3602169"/>
    <s v="MAYAGUEZ"/>
    <x v="1"/>
    <s v="TOTAL"/>
    <m/>
    <m/>
    <s v="TT"/>
    <s v="MAY2"/>
    <s v="JOSY SERVICE STATION /JOAQUIN ORTIZ"/>
    <s v="CALLE POST # 330"/>
    <n v="84.7"/>
    <n v="97.7"/>
    <n v="83.7"/>
  </r>
  <r>
    <s v="Noroeste"/>
    <n v="964"/>
    <n v="6400964"/>
    <s v="MAYAGUEZ"/>
    <x v="6"/>
    <s v="TEXACO"/>
    <s v="PUMA"/>
    <m/>
    <s v="JR"/>
    <s v="MAY2"/>
    <s v="DAWAHRA PETROLEUM, LLC"/>
    <s v="CALLE BALBOA #127"/>
    <n v="79.7"/>
    <n v="96.7"/>
    <n v="84.7"/>
  </r>
  <r>
    <s v="Noroeste"/>
    <n v="2002"/>
    <n v="3602002"/>
    <s v="MAYAGUEZ"/>
    <x v="1"/>
    <s v="TOTAL"/>
    <m/>
    <m/>
    <s v="TT"/>
    <s v="MAY3"/>
    <s v="CARLOS FERRER"/>
    <s v="PR 2, KM 151 - BARRIO ALGARROBO"/>
    <n v="81.7"/>
    <n v="96.7"/>
    <n v="86.7"/>
  </r>
  <r>
    <s v="Noroeste"/>
    <n v="603"/>
    <n v="6400603"/>
    <s v="MAYAGUEZ"/>
    <x v="0"/>
    <s v="PUMA"/>
    <m/>
    <m/>
    <s v="JR"/>
    <s v="MAY1"/>
    <s v="JOSE J.MENDEZ MORALES"/>
    <s v="CALLE MENDEZ VIGO #190"/>
    <n v="84.7"/>
    <n v="99.7"/>
    <n v="86.7"/>
  </r>
  <r>
    <s v="Noroeste"/>
    <n v="3057"/>
    <n v="3603057"/>
    <s v="MAYAGUEZ"/>
    <x v="2"/>
    <s v="MOBIL"/>
    <s v="SHELL"/>
    <d v="2022-09-01T00:00:00"/>
    <s v="TT"/>
    <s v="MAY3"/>
    <s v="JOHN ROSARIO"/>
    <s v="PR 2, KM. 148.7, ENTRADA AEROPUERTO EL MANI"/>
    <n v="82.7"/>
    <n v="98.7"/>
    <n v="91.7"/>
  </r>
  <r>
    <s v="Noroeste"/>
    <n v="843"/>
    <n v="3606843"/>
    <s v="MAYAGUEZ"/>
    <x v="4"/>
    <s v="IND"/>
    <m/>
    <m/>
    <s v="TT"/>
    <s v="MAY2"/>
    <s v="SVS GAS STATION"/>
    <s v="PR 2 FRENTE SHOPPING HOME DEPOT"/>
    <n v="77.7"/>
    <n v="93.7"/>
    <m/>
  </r>
  <r>
    <s v="Noroeste"/>
    <n v="835"/>
    <n v="3606835"/>
    <s v="MAYAGUEZ"/>
    <x v="7"/>
    <s v="ECOMAXX"/>
    <m/>
    <m/>
    <s v="TT"/>
    <s v="MAY2"/>
    <m/>
    <s v="CALLE POST 100 NORTE /N/N BOSQUE"/>
    <n v="78.7"/>
    <n v="95.7"/>
    <m/>
  </r>
  <r>
    <s v="Noroeste"/>
    <n v="842"/>
    <n v="3606842"/>
    <s v="MAYAGUEZ"/>
    <x v="3"/>
    <s v="GULF"/>
    <m/>
    <m/>
    <s v="TT"/>
    <s v="MAY2"/>
    <s v="TORRES SERVICE STATION"/>
    <s v="CARR. 106 KM 1.3"/>
    <n v="79.7"/>
    <n v="95.7"/>
    <m/>
  </r>
  <r>
    <s v="Noroeste"/>
    <n v="650"/>
    <n v="6400650"/>
    <s v="MAYAGUEZ"/>
    <x v="6"/>
    <s v="TEXACO"/>
    <s v="PUMA"/>
    <m/>
    <s v="JR"/>
    <s v="MAY1"/>
    <s v="FELIX ROJAS FORERO"/>
    <s v="CALLE COMERCIO #81"/>
    <n v="80.7"/>
    <n v="95.7"/>
    <m/>
  </r>
  <r>
    <s v="Noroeste"/>
    <n v="837"/>
    <n v="3606837"/>
    <s v="MAYAGUEZ"/>
    <x v="7"/>
    <s v="ECOMAXX"/>
    <m/>
    <m/>
    <s v="TT"/>
    <s v="MAY2"/>
    <m/>
    <s v="CARR 348 KM 3.5"/>
    <n v="80.7"/>
    <n v="95.7"/>
    <m/>
  </r>
  <r>
    <s v="Noroeste"/>
    <n v="939"/>
    <n v="6400939"/>
    <s v="MAYAGUEZ"/>
    <x v="6"/>
    <s v="TEXACO"/>
    <s v="PUMA"/>
    <m/>
    <s v="JR"/>
    <s v="MAY1"/>
    <s v="DAWAHRA INVESTORS, LLC"/>
    <s v="POST 200 (BETANCES / DESENGANO)"/>
    <n v="80.7"/>
    <n v="97.7"/>
    <m/>
  </r>
  <r>
    <s v="Noroeste"/>
    <n v="3083"/>
    <n v="3603083"/>
    <s v="MAYAGUEZ"/>
    <x v="2"/>
    <s v="MOBIL"/>
    <s v="SHELL"/>
    <d v="2022-10-01T00:00:00"/>
    <s v="TT"/>
    <s v="MAY3"/>
    <s v="FORMULA SHELL JIL"/>
    <s v="CARR 2 KM 158.1 MARGINAL SULTANA"/>
    <n v="81.7"/>
    <n v="97.7"/>
    <m/>
  </r>
  <r>
    <s v="Noroeste"/>
    <n v="839"/>
    <n v="3606839"/>
    <s v="MAYAGUEZ"/>
    <x v="5"/>
    <s v="SHELL"/>
    <s v="IND"/>
    <m/>
    <s v="TT"/>
    <s v="MAY2"/>
    <s v="SHIELD GAS / RAMIREZ PABON (ANTES SHIELD GAS, ANTES CARIBE)"/>
    <s v="CARR 102 KM 5.4"/>
    <n v="81.7"/>
    <n v="97.7"/>
    <m/>
  </r>
  <r>
    <s v="Noroeste"/>
    <n v="354"/>
    <n v="6400354"/>
    <s v="MAYAGUEZ"/>
    <x v="6"/>
    <s v="TEXACO"/>
    <s v="PUMA"/>
    <d v="2022-11-01T00:00:00"/>
    <s v="TT"/>
    <s v="MAY3"/>
    <s v="DAWAHRA PETROLEUM, LLC"/>
    <s v="CARR.#2 - MAYAGUEZ MALL SHOPPING CENTER "/>
    <n v="83.7"/>
    <n v="98.7"/>
    <m/>
  </r>
  <r>
    <s v="Noroeste"/>
    <n v="59"/>
    <n v="6400059"/>
    <s v="MAYAGUEZ"/>
    <x v="0"/>
    <s v="PUMA"/>
    <m/>
    <m/>
    <s v="JR"/>
    <s v="MAY2"/>
    <s v="MENDEZ AGUAYO CORPORATION"/>
    <s v="CARR. 108 KM. 3.5, BO. MIRADERO"/>
    <n v="81.7"/>
    <n v="99.7"/>
    <m/>
  </r>
  <r>
    <s v="Noroeste"/>
    <n v="2059"/>
    <n v="3602059"/>
    <s v="MAYAGUEZ"/>
    <x v="1"/>
    <s v="TOTAL"/>
    <m/>
    <m/>
    <s v="TT"/>
    <s v="MAY2"/>
    <s v="EX-SERVACAR"/>
    <s v="CARR. 2 KM. 157.4 BO. SÁBALOS"/>
    <n v="85.7"/>
    <n v="100.7"/>
    <m/>
  </r>
  <r>
    <s v="Noroeste"/>
    <n v="836"/>
    <n v="3606836"/>
    <s v="MAYAGUEZ"/>
    <x v="5"/>
    <s v="SHELL"/>
    <m/>
    <m/>
    <s v="TT"/>
    <s v="MAY1"/>
    <m/>
    <s v="MENDEZ VIGO 14 / CASALS"/>
    <m/>
    <m/>
    <m/>
  </r>
  <r>
    <s v="Noroeste"/>
    <n v="55"/>
    <n v="6400055"/>
    <s v="MAYAGUEZ"/>
    <x v="0"/>
    <s v="PUMA"/>
    <m/>
    <m/>
    <s v="JR"/>
    <s v="MAY1"/>
    <s v="MENDEZ AGUAYO CORPORATION"/>
    <s v="CALLE MCKINLEY #111. BO CANDELARIO, MAYAGUEZ"/>
    <m/>
    <m/>
    <m/>
  </r>
  <r>
    <s v="Noroeste"/>
    <n v="5005"/>
    <n v="3605005"/>
    <s v="MAYAGUEZ"/>
    <x v="4"/>
    <s v="IND"/>
    <m/>
    <m/>
    <s v="TT"/>
    <s v="MAY2"/>
    <s v="EFRAÍN SOTO"/>
    <s v="CARR. 343 KM. 0.3 VALLE HERMOSO"/>
    <m/>
    <m/>
    <m/>
  </r>
  <r>
    <s v="Noroeste"/>
    <n v="1258"/>
    <n v="3601258"/>
    <s v="MOCA"/>
    <x v="4"/>
    <s v="ULTRA TOP FUELS"/>
    <s v="ECOMAXX"/>
    <s v="N/A"/>
    <s v="TT"/>
    <s v="MOC1"/>
    <s v="YONSUE S/S"/>
    <s v="PR 111, KM. 11.5"/>
    <n v="77.7"/>
    <n v="92.7"/>
    <n v="76.7"/>
  </r>
  <r>
    <s v="Noroeste"/>
    <n v="2204"/>
    <n v="3602204"/>
    <s v="MOCA"/>
    <x v="3"/>
    <s v="GULF"/>
    <m/>
    <m/>
    <s v="TT"/>
    <s v="MOC1"/>
    <s v="GILFREDDIE HERNÁNDEZ"/>
    <s v="CARRETERA 111 KM 4.5  BO. PUEBLO MO"/>
    <n v="79.7"/>
    <n v="93.7"/>
    <n v="77.7"/>
  </r>
  <r>
    <s v="Noroeste"/>
    <n v="1257"/>
    <n v="3601257"/>
    <s v="MOCA"/>
    <x v="4"/>
    <s v="ULTRA TOP FUELS"/>
    <m/>
    <m/>
    <s v="TT"/>
    <s v="MOC1"/>
    <s v="CHELO GAS"/>
    <s v="PR 111, KM. 3.9"/>
    <n v="80.7"/>
    <n v="94.7"/>
    <n v="79.7"/>
  </r>
  <r>
    <s v="Noroeste"/>
    <n v="2146"/>
    <n v="3602146"/>
    <s v="MOCA"/>
    <x v="1"/>
    <s v="TOTAL"/>
    <m/>
    <m/>
    <s v="TT"/>
    <s v="MOC1"/>
    <s v="EMERITO QUIÑONEZ"/>
    <s v="PR 111, KM. 8.4"/>
    <n v="82.7"/>
    <n v="97.7"/>
    <n v="85.7"/>
  </r>
  <r>
    <s v="Noroeste"/>
    <n v="10101"/>
    <n v="3601259"/>
    <s v="MOCA"/>
    <x v="3"/>
    <s v="GULF"/>
    <m/>
    <m/>
    <s v="TT"/>
    <s v="MOC1"/>
    <s v="QUINTANA S/S"/>
    <s v="PR 111, KM. 14.2"/>
    <n v="78.7"/>
    <n v="93.7"/>
    <m/>
  </r>
  <r>
    <s v="Sureste"/>
    <n v="378"/>
    <n v="6400378"/>
    <s v="MOROVIS"/>
    <x v="0"/>
    <s v="PUMA"/>
    <m/>
    <m/>
    <s v="SM"/>
    <s v="MOR4"/>
    <s v="COLON ALONSO GROUP, INC"/>
    <s v="PR 155, KM. 35.5, BO. PERCHAS"/>
    <n v="82.7"/>
    <n v="98.7"/>
    <n v="84.7"/>
  </r>
  <r>
    <s v="Norte"/>
    <n v="6023"/>
    <n v="3606023"/>
    <s v="MOROVIS"/>
    <x v="3"/>
    <s v="GULF"/>
    <m/>
    <m/>
    <s v="VS"/>
    <s v="MOR3"/>
    <s v="ROLÓN S/S"/>
    <s v="PR 155, KM. 48.8"/>
    <n v="77.7"/>
    <m/>
    <n v="85.7"/>
  </r>
  <r>
    <s v="Norte"/>
    <n v="2148"/>
    <n v="3602148"/>
    <s v="MOROVIS"/>
    <x v="1"/>
    <s v="TOTAL"/>
    <m/>
    <m/>
    <s v="VS"/>
    <s v="MOR2"/>
    <s v="RODRIGUEZ S/S (FÉLIX RODRÍGUEZ)"/>
    <s v="PR 137, ESQ. PR 643, BO. PUGNADO ADENTRO"/>
    <n v="77.7"/>
    <n v="95.7"/>
    <n v="87.7"/>
  </r>
  <r>
    <s v="Norte"/>
    <n v="2170"/>
    <n v="3602170"/>
    <s v="MOROVIS"/>
    <x v="1"/>
    <s v="TOTAL"/>
    <m/>
    <m/>
    <s v="VS"/>
    <s v="MOR1"/>
    <s v="CARLOS MARRERO"/>
    <s v="PR 155, KM. 49.3"/>
    <n v="77.7"/>
    <n v="95.7"/>
    <n v="87.7"/>
  </r>
  <r>
    <s v="Norte"/>
    <n v="5111"/>
    <n v="3605111"/>
    <s v="MOROVIS"/>
    <x v="7"/>
    <s v="ECOMAXX"/>
    <m/>
    <m/>
    <s v="VS"/>
    <s v="MOR3"/>
    <s v="RUSSE, PEDRO R. "/>
    <s v="CARR. 567 INT. A CARR. 565 &amp; 145"/>
    <n v="79.7"/>
    <n v="95.7"/>
    <n v="97.7"/>
  </r>
  <r>
    <s v="Norte"/>
    <n v="1260"/>
    <n v="3601260"/>
    <s v="MOROVIS"/>
    <x v="3"/>
    <s v="GULF"/>
    <m/>
    <m/>
    <s v="VS"/>
    <s v="MOR3"/>
    <s v="TORRECILLA S/S"/>
    <s v="PR 155, KM. 51.3"/>
    <n v="77.7"/>
    <n v="95.7"/>
    <m/>
  </r>
  <r>
    <s v="Norte"/>
    <n v="817"/>
    <n v="3606817"/>
    <s v="MOROVIS"/>
    <x v="7"/>
    <s v="ECOMAXX"/>
    <m/>
    <m/>
    <s v="VS"/>
    <s v="MOR1"/>
    <s v="CARR 159 KM 0.1"/>
    <s v="CARR 159 KM 0.1"/>
    <n v="79.7"/>
    <n v="95.7"/>
    <m/>
  </r>
  <r>
    <s v="Norte"/>
    <n v="242"/>
    <n v="6400242"/>
    <s v="MOROVIS"/>
    <x v="0"/>
    <s v="PUMA"/>
    <m/>
    <m/>
    <s v="SM"/>
    <s v="MOR1"/>
    <s v="JOSE N MALDONADO MALDONADO"/>
    <s v="CARR. #159, KM 0.1"/>
    <m/>
    <m/>
    <m/>
  </r>
  <r>
    <s v="Sureste"/>
    <n v="961"/>
    <n v="6400961"/>
    <s v="NAGUABO"/>
    <x v="6"/>
    <s v="TEXACO"/>
    <s v="PUMA"/>
    <m/>
    <s v="FR"/>
    <s v="NAG1"/>
    <s v="BENJAMIN PLACERES"/>
    <s v="CARR. # 31 KM 3,5, ESQUINA JUAN R. GARZO, NAGUABO"/>
    <n v="84.7"/>
    <n v="98.7"/>
    <n v="84.7"/>
  </r>
  <r>
    <s v="Sureste"/>
    <n v="3207"/>
    <n v="3603207"/>
    <s v="NAGUABO"/>
    <x v="2"/>
    <s v="MOBIL"/>
    <s v="SHELL"/>
    <d v="2023-02-01T00:00:00"/>
    <s v="HM"/>
    <s v="NAG1"/>
    <s v="COOP. SAN CRISTOBAL"/>
    <s v="PR 31, KM. 2.5"/>
    <n v="83.7"/>
    <n v="98.7"/>
    <n v="85.7"/>
  </r>
  <r>
    <s v="Sureste"/>
    <n v="6522"/>
    <n v="3606522"/>
    <s v="NAGUABO"/>
    <x v="4"/>
    <s v="IND"/>
    <m/>
    <m/>
    <s v="HM"/>
    <s v="NAG1"/>
    <s v="PACHECO S/S"/>
    <s v="CALLE MUÑOZ RIVERA"/>
    <n v="79.7"/>
    <n v="95.7"/>
    <m/>
  </r>
  <r>
    <s v="Sureste"/>
    <n v="6024"/>
    <n v="3606024"/>
    <s v="NAGUABO"/>
    <x v="2"/>
    <s v="MOBIL"/>
    <s v="SHELL"/>
    <d v="2023-02-01T00:00:00"/>
    <s v="HM"/>
    <s v="NAG1"/>
    <s v="ABRAHAM PETROLEUM CORP."/>
    <s v="CARR. # 31, ESQ. PR 936, BARRIO BORINQUEN"/>
    <n v="84.7"/>
    <n v="98.7"/>
    <m/>
  </r>
  <r>
    <s v="Central"/>
    <n v="300"/>
    <n v="6400300"/>
    <s v="NARANJITO"/>
    <x v="5"/>
    <s v="SHELL"/>
    <s v="PUMA"/>
    <d v="2024-09-01T00:00:00"/>
    <s v="SM"/>
    <s v="NAR1"/>
    <s v="GAMA GROUP, INC"/>
    <s v="CARR. #147, KM. 6.1"/>
    <n v="78.7"/>
    <n v="94.7"/>
    <n v="79.7"/>
  </r>
  <r>
    <s v="Central"/>
    <n v="611"/>
    <n v="3610611"/>
    <s v="NARANJITO"/>
    <x v="3"/>
    <s v="GULF"/>
    <m/>
    <m/>
    <s v="VS"/>
    <s v="NAR1"/>
    <s v="GULF SS (ANTES INDEPENDIENTE)"/>
    <s v="PR-167, HACIA COMERIO"/>
    <n v="79.7"/>
    <n v="94.7"/>
    <n v="81.7"/>
  </r>
  <r>
    <s v="Central"/>
    <n v="6759"/>
    <n v="3606759"/>
    <s v="NARANJITO"/>
    <x v="7"/>
    <s v="ECOMAXX"/>
    <m/>
    <m/>
    <s v="VS"/>
    <s v="NAR1"/>
    <s v="GG FUELS"/>
    <s v="CARR. 152, KM. 12.2, BO. CEDRO ARRIBA"/>
    <n v="80.7"/>
    <n v="100.7"/>
    <n v="86.7"/>
  </r>
  <r>
    <s v="Central"/>
    <n v="141"/>
    <n v="6400141"/>
    <s v="NARANJITO"/>
    <x v="0"/>
    <s v="PUMA"/>
    <m/>
    <m/>
    <s v="SM"/>
    <s v="NAR1"/>
    <s v="CARLOS G. ORTIZ MELENDEZ"/>
    <s v="CARR. #152 KM. 12.3 BO. CEDRO ARRIBA "/>
    <n v="81.7"/>
    <n v="99.7"/>
    <n v="87.7"/>
  </r>
  <r>
    <s v="Central"/>
    <n v="279"/>
    <n v="6400279"/>
    <s v="NARANJITO"/>
    <x v="6"/>
    <s v="TEXACO"/>
    <s v="PUMA"/>
    <m/>
    <s v="SM"/>
    <s v="NAR1"/>
    <s v="GAMA GROUP, INC"/>
    <s v="CARR. #152, KM. 16.7, BO. CEDRO ABAJO"/>
    <n v="82.7"/>
    <n v="100.7"/>
    <n v="87.7"/>
  </r>
  <r>
    <s v="Central"/>
    <n v="972"/>
    <n v="6400972"/>
    <s v="NARANJITO"/>
    <x v="6"/>
    <s v="TEXACO"/>
    <s v="PUMA"/>
    <m/>
    <s v="SM"/>
    <s v="NAR2"/>
    <s v="ANONES SERVICE STATION"/>
    <s v="CARR 7780 KM 6.2 INT. 787 BO. ANONES"/>
    <n v="82.7"/>
    <n v="97.7"/>
    <n v="104.7"/>
  </r>
  <r>
    <s v="Central"/>
    <n v="398"/>
    <n v="3600398"/>
    <s v="NARANJITO"/>
    <x v="3"/>
    <s v="GULF"/>
    <s v="PUMA"/>
    <m/>
    <s v="VS"/>
    <s v="NAR1"/>
    <s v="CARLOS G ORTIZ (ANTES PUMA)"/>
    <s v="CARR. #152, KM. 18.9, BO. ANONES"/>
    <n v="79.7"/>
    <n v="93.7"/>
    <m/>
  </r>
  <r>
    <s v="Central"/>
    <n v="3058"/>
    <n v="3603058"/>
    <s v="NARANJITO"/>
    <x v="2"/>
    <s v="MOBIL"/>
    <s v="SHELL"/>
    <d v="2022-12-01T00:00:00"/>
    <s v="VS"/>
    <s v="NAR1"/>
    <s v="JOSÉ ORTIZ"/>
    <s v="PR 152, KM. 17.2"/>
    <n v="79.7"/>
    <n v="97.7"/>
    <m/>
  </r>
  <r>
    <s v="Central"/>
    <n v="400"/>
    <n v="6400400"/>
    <s v="NARANJITO"/>
    <x v="6"/>
    <s v="TEXACO"/>
    <s v="PUMA"/>
    <d v="2021-06-01T00:00:00"/>
    <s v="SM"/>
    <s v="NAR3"/>
    <s v="NIVIA D. DIAZ TORRES"/>
    <s v="CARR. 164, KM. 8.2, LOMAS JAGUAS"/>
    <n v="80.7"/>
    <n v="97.7"/>
    <m/>
  </r>
  <r>
    <s v="Central"/>
    <n v="386"/>
    <n v="6400386"/>
    <s v="NARANJITO"/>
    <x v="0"/>
    <s v="PUMA"/>
    <m/>
    <m/>
    <s v="SM"/>
    <s v="NAR1"/>
    <s v="CARLOS G. ORTIZ MELENDEZ"/>
    <s v="CARR.#147, KM. 1.0 BO. GUADIANAS, EXPRESO NARANJITO"/>
    <n v="80.7"/>
    <n v="99.7"/>
    <m/>
  </r>
  <r>
    <s v="Central"/>
    <n v="336"/>
    <n v="6400336"/>
    <s v="NARANJITO"/>
    <x v="0"/>
    <s v="PUMA"/>
    <m/>
    <m/>
    <s v="SM"/>
    <s v="NAR1"/>
    <s v="OASIS SERVICE STATION INC."/>
    <s v="CARR.152 KM. 10.0, INT. 779"/>
    <n v="82.7"/>
    <n v="99.7"/>
    <m/>
  </r>
  <r>
    <s v="Sureste"/>
    <n v="6523"/>
    <n v="3406523"/>
    <s v="OROCOVIS"/>
    <x v="4"/>
    <s v="IND"/>
    <m/>
    <m/>
    <s v="VS"/>
    <s v="ORO1"/>
    <s v="SAEZ SERVICE STATION (SSS)"/>
    <s v="CARR. 155 KM. 27.2"/>
    <n v="78.7"/>
    <m/>
    <n v="80.7"/>
  </r>
  <r>
    <s v="Sureste"/>
    <n v="6525"/>
    <n v="3606525"/>
    <s v="OROCOVIS"/>
    <x v="3"/>
    <s v="GULF"/>
    <m/>
    <m/>
    <s v="VS"/>
    <s v="ORO1"/>
    <s v="ORTIZ ROURA, JOSE ANTONIO"/>
    <s v="CARR. 155 KM. 31.2"/>
    <n v="82.7"/>
    <n v="94.7"/>
    <n v="81.7"/>
  </r>
  <r>
    <s v="Sureste"/>
    <n v="3208"/>
    <n v="3603208"/>
    <s v="OROCOVIS"/>
    <x v="2"/>
    <s v="MOBIL"/>
    <s v="SHELL"/>
    <d v="2022-12-01T00:00:00"/>
    <s v="VS"/>
    <s v="ORO1"/>
    <s v="MIGDALIA ORTIZ"/>
    <s v="CALLE 4 DE JULIO # 13"/>
    <n v="84.7"/>
    <n v="99.7"/>
    <n v="85.7"/>
  </r>
  <r>
    <s v="Sureste"/>
    <n v="5112"/>
    <n v="3605112"/>
    <s v="PATILLAS"/>
    <x v="7"/>
    <s v="ECOMAXX"/>
    <m/>
    <m/>
    <s v="RD"/>
    <s v="PAT1"/>
    <s v="LUIS CINTRÓN"/>
    <s v="PR 3, KM. 121.2"/>
    <n v="82.7"/>
    <n v="94.7"/>
    <n v="82.7"/>
  </r>
  <r>
    <s v="Sureste"/>
    <n v="1263"/>
    <n v="3601263"/>
    <s v="PATILLAS"/>
    <x v="3"/>
    <s v="GULF"/>
    <m/>
    <m/>
    <s v="RD"/>
    <s v="PAT1"/>
    <s v="WILLMAR"/>
    <s v="PR 3, KM. 125.5"/>
    <n v="81.7"/>
    <n v="95.7"/>
    <n v="86.7"/>
  </r>
  <r>
    <s v="Sureste"/>
    <n v="3111"/>
    <n v="3603111"/>
    <s v="PATILLAS"/>
    <x v="2"/>
    <s v="MOBIL"/>
    <s v="SHELL"/>
    <d v="2023-02-01T00:00:00"/>
    <s v="RD"/>
    <s v="PAT1"/>
    <s v="JUAN RAMÓN RAMOS"/>
    <s v="PR 3, KM. 124.0"/>
    <n v="80.7"/>
    <n v="94.7"/>
    <m/>
  </r>
  <r>
    <s v="Sureste"/>
    <n v="9998"/>
    <n v="3609998"/>
    <s v="PATILLAS"/>
    <x v="2"/>
    <s v="MOBIL"/>
    <s v="SHELL"/>
    <d v="2023-02-01T00:00:00"/>
    <s v="RD"/>
    <s v="PAT1"/>
    <s v="PATILLAS SHELL"/>
    <s v="CARR 3 KM 123, BO. CACAO BAJO"/>
    <n v="83.7"/>
    <n v="98.7"/>
    <m/>
  </r>
  <r>
    <s v="Sureste"/>
    <n v="2150"/>
    <n v="3602150"/>
    <s v="PATILLAS"/>
    <x v="1"/>
    <s v="TOTAL"/>
    <m/>
    <m/>
    <s v="RD"/>
    <s v="PAT1"/>
    <s v="SANTOS PABÓN"/>
    <s v="CARR 3 KM 123 / E/ DESVIO SUR"/>
    <n v="84.7"/>
    <n v="98.7"/>
    <m/>
  </r>
  <r>
    <s v="Sureste"/>
    <n v="855"/>
    <n v="6400855"/>
    <s v="PATILLAS"/>
    <x v="0"/>
    <s v="PUMA"/>
    <m/>
    <m/>
    <s v="ES"/>
    <s v="PAT1"/>
    <s v="IDELFONSO BERNIER ROSARIO"/>
    <s v="CARR # 3 KM 125.1 INT. CARR # 184"/>
    <m/>
    <m/>
    <m/>
  </r>
  <r>
    <s v="Sureste"/>
    <n v="834"/>
    <n v="6400834"/>
    <s v="PATILLAS"/>
    <x v="0"/>
    <s v="PUMA"/>
    <m/>
    <m/>
    <s v="ES"/>
    <s v="PAT1"/>
    <s v="SAFWAT NOUR JABER"/>
    <s v="CALLE JESUS PINERO #10"/>
    <m/>
    <m/>
    <m/>
  </r>
  <r>
    <s v="Ponce"/>
    <n v="3034"/>
    <n v="3603034"/>
    <s v="PEÑUELAS"/>
    <x v="3"/>
    <s v="GULF"/>
    <m/>
    <m/>
    <s v="PL"/>
    <s v="PEN2"/>
    <s v="TALLABOA (EL BOQUETE)"/>
    <s v="CARR 2 KM 215.2 / EL BOQUETE BO TALLABOA"/>
    <n v="79.7"/>
    <n v="96.7"/>
    <n v="79.7"/>
  </r>
  <r>
    <s v="Suroeste"/>
    <n v="1265"/>
    <n v="3601265"/>
    <s v="PEÑUELAS"/>
    <x v="3"/>
    <s v="GULF"/>
    <m/>
    <m/>
    <s v="PL"/>
    <s v="PEN1"/>
    <s v="JEOPARDY S/S"/>
    <s v="CALLE MUÑOZ RIVERA # 320"/>
    <n v="77.7"/>
    <n v="94.7"/>
    <n v="84.7"/>
  </r>
  <r>
    <s v="Suroeste"/>
    <n v="2151"/>
    <n v="3602151"/>
    <s v="PEÑUELAS"/>
    <x v="1"/>
    <s v="TOTAL"/>
    <m/>
    <m/>
    <s v="PL"/>
    <s v="PEN1"/>
    <s v="TOTAL ENERGIES TALLABOA"/>
    <s v="CARR 385 / CARR 132"/>
    <n v="83.7"/>
    <n v="97.7"/>
    <n v="84.7"/>
  </r>
  <r>
    <s v="Suroeste"/>
    <n v="2152"/>
    <n v="3602152"/>
    <s v="PEÑUELAS"/>
    <x v="1"/>
    <s v="TOTAL"/>
    <m/>
    <m/>
    <s v="PL"/>
    <s v="PEN1"/>
    <s v="PUEBLO"/>
    <s v="CALLE MUÑOZ RIVERA 200 (PR-132)"/>
    <n v="81.7"/>
    <n v="94.7"/>
    <m/>
  </r>
  <r>
    <s v="Suroeste"/>
    <n v="3112"/>
    <n v="3603112"/>
    <s v="PEÑUELAS"/>
    <x v="2"/>
    <s v="MOBIL"/>
    <s v="SHELL"/>
    <d v="2022-11-01T00:00:00"/>
    <s v="PL"/>
    <s v="PEN1"/>
    <s v="JOSÉ VELÁZQUEZ"/>
    <s v="PR 132, KM. 12.3"/>
    <n v="80.7"/>
    <n v="96.7"/>
    <m/>
  </r>
  <r>
    <s v="Suroeste"/>
    <n v="2153"/>
    <n v="3602153"/>
    <s v="PEÑUELAS"/>
    <x v="1"/>
    <s v="TOTAL"/>
    <m/>
    <m/>
    <s v="PL"/>
    <s v="PEN1"/>
    <s v="FRANCISCO ARROYO"/>
    <s v="CALLE MUÑOZ RIVERA 702 (PR 132)"/>
    <n v="82.7"/>
    <n v="98.7"/>
    <m/>
  </r>
  <r>
    <s v="Ponce"/>
    <n v="6541"/>
    <n v="3606541"/>
    <s v="PONCE"/>
    <x v="4"/>
    <s v="AMERICAN PET"/>
    <m/>
    <m/>
    <s v="RD"/>
    <s v="PON3"/>
    <s v="AMERICAN PETROLEUM"/>
    <s v="PR 1, MERCEDITA"/>
    <n v="77.7"/>
    <n v="90.7"/>
    <n v="76.7"/>
  </r>
  <r>
    <s v="Ponce"/>
    <n v="474"/>
    <n v="6400474"/>
    <s v="PONCE"/>
    <x v="4"/>
    <s v="VP RACING FUELS"/>
    <s v="PUMA"/>
    <d v="2023-10-01T00:00:00"/>
    <s v="ES"/>
    <s v="PON1"/>
    <s v="GHASSAN JALAL ZAYED"/>
    <s v="CARR #2 VILLA GRILLASCA"/>
    <n v="76.7"/>
    <n v="91.7"/>
    <n v="76.7"/>
  </r>
  <r>
    <s v="Ponce"/>
    <n v="913"/>
    <n v="3400913"/>
    <s v="PONCE"/>
    <x v="4"/>
    <s v="ULTRA TOP FUELS"/>
    <s v="PUMA"/>
    <m/>
    <s v="PL"/>
    <s v="PON6"/>
    <s v="ULTRA TOP FUEL (ANTES PUMA - FJ PETROLEUM, LLC)"/>
    <s v="CARR #123 KM 8.5 BO MAGUEYES"/>
    <n v="76.7"/>
    <n v="91.7"/>
    <n v="76.7"/>
  </r>
  <r>
    <s v="Ponce"/>
    <n v="916"/>
    <n v="3400916"/>
    <s v="PONCE"/>
    <x v="4"/>
    <s v="ULTRA TOP FUELS"/>
    <s v="PUMA"/>
    <m/>
    <s v="PL"/>
    <s v="PON7"/>
    <s v="ULTRA TOP FUELS (ANTES PUMA FJ PETROLEUM, LLC)"/>
    <s v="CALLE GUADALUPE, ESQ SALUD 70"/>
    <n v="76.7"/>
    <n v="91.7"/>
    <n v="76.7"/>
  </r>
  <r>
    <s v="Ponce"/>
    <n v="917"/>
    <n v="3400917"/>
    <s v="PONCE"/>
    <x v="4"/>
    <s v="ULTRA TOP FUELS"/>
    <s v="PUMA"/>
    <m/>
    <s v="RD"/>
    <s v="PON5"/>
    <s v="ULTRA TOP FUELS (ANTES PUMA /ANTONIO A. JUAN LEON)"/>
    <s v="AVE. HOSTOS 159, PLAYA DE PONCE"/>
    <n v="76.7"/>
    <n v="91.7"/>
    <n v="76.7"/>
  </r>
  <r>
    <s v="Ponce"/>
    <n v="1137"/>
    <n v="3601137"/>
    <s v="PONCE"/>
    <x v="4"/>
    <s v="AMERICAN PET"/>
    <m/>
    <m/>
    <s v="PL"/>
    <s v="PON4"/>
    <s v="AMERICA PETROLEUM"/>
    <s v="CALLE VICTORIA"/>
    <n v="76.7"/>
    <n v="91.7"/>
    <n v="76.7"/>
  </r>
  <r>
    <s v="Ponce"/>
    <n v="915"/>
    <n v="3400915"/>
    <s v="PONCE"/>
    <x v="4"/>
    <s v="ULTRA TOP FUELS"/>
    <s v="PUMA"/>
    <m/>
    <s v="PL"/>
    <s v="PON4"/>
    <s v="ULTRA TOP FUELS (ANTES PUMA FJ PETROLEUM, LLC)"/>
    <s v="CALLE VILLA #237 ESQ RAMAL"/>
    <n v="76.7"/>
    <n v="91.7"/>
    <n v="76.7"/>
  </r>
  <r>
    <s v="Ponce"/>
    <n v="1026"/>
    <n v="3601026"/>
    <s v="PONCE"/>
    <x v="3"/>
    <s v="GULF"/>
    <m/>
    <m/>
    <s v="RD"/>
    <s v="PON5"/>
    <s v="GULF LAS AMERICAS"/>
    <s v="HOSTOS 1055 / S/ LAS AMERICAS"/>
    <n v="77.7"/>
    <n v="92.7"/>
    <n v="76.7"/>
  </r>
  <r>
    <s v="Sur-Sureste"/>
    <n v="831"/>
    <n v="6400831"/>
    <s v="PONCE"/>
    <x v="0"/>
    <s v="PUMA"/>
    <m/>
    <m/>
    <s v="ES"/>
    <s v="PON7"/>
    <s v="MOHAMED KAMAL ISHKIRAT"/>
    <s v="CARR #14, KM 8.8, BO COTTO LAUREL"/>
    <n v="77.7"/>
    <n v="92.7"/>
    <n v="77.7"/>
  </r>
  <r>
    <s v="Sur-Sureste"/>
    <n v="6030"/>
    <n v="3606030"/>
    <s v="PONCE"/>
    <x v="4"/>
    <s v="PHILLIPS 66"/>
    <s v="GULF"/>
    <d v="2020-08-01T00:00:00"/>
    <s v="RD"/>
    <s v="PON7"/>
    <s v="RENE S/S"/>
    <s v="PR 14,KM. 8.0 SECTOR EL HOYO"/>
    <n v="79.7"/>
    <n v="93.7"/>
    <n v="77.7"/>
  </r>
  <r>
    <s v="Ponce"/>
    <n v="1105"/>
    <n v="3601105"/>
    <s v="PONCE"/>
    <x v="3"/>
    <s v="GULF"/>
    <m/>
    <m/>
    <s v="PL"/>
    <s v="PON2"/>
    <s v="PERLA DEL SUR"/>
    <s v="RAFAEL LUGO GONZALEZ / CALLE CARTAGENA"/>
    <n v="77.7"/>
    <n v="93.7"/>
    <n v="79.7"/>
  </r>
  <r>
    <s v="Ponce"/>
    <n v="1004"/>
    <n v="3601004"/>
    <s v="PONCE"/>
    <x v="6"/>
    <s v="TEXACO"/>
    <s v="GULF"/>
    <d v="2024-02-25T00:00:00"/>
    <s v="PL"/>
    <s v="PON4"/>
    <s v="AMERICAN (CARR. PEÑUELAS)"/>
    <s v="PR 132, KM. 22.2"/>
    <n v="79.7"/>
    <n v="93.7"/>
    <n v="79.7"/>
  </r>
  <r>
    <s v="Ponce"/>
    <n v="1304"/>
    <n v="3601304"/>
    <s v="PONCE"/>
    <x v="3"/>
    <s v="GULF"/>
    <s v="IND"/>
    <d v="2024-02-18T00:00:00"/>
    <s v="PL"/>
    <s v="PON4"/>
    <s v="FRENTE A RANCHO 7 (INICIALMENTE SHELL)"/>
    <s v="FRENTE A RANCHO 7"/>
    <n v="79.7"/>
    <n v="93.7"/>
    <n v="79.7"/>
  </r>
  <r>
    <s v="Ponce"/>
    <n v="1003"/>
    <n v="6401003"/>
    <s v="PONCE"/>
    <x v="6"/>
    <s v="TEXACO"/>
    <m/>
    <m/>
    <s v="ES"/>
    <s v="PON1"/>
    <s v="TEXACO PAMPANOS"/>
    <s v="CARR #2 RAMAL BO PAMPANOS #140, CANAS URBANO        "/>
    <n v="77.7"/>
    <n v="93.7"/>
    <n v="81.7"/>
  </r>
  <r>
    <s v="Ponce"/>
    <n v="1142"/>
    <n v="3601142"/>
    <s v="PONCE"/>
    <x v="6"/>
    <s v="TEXACO"/>
    <s v="ULTRA TOP FUELS"/>
    <d v="2024-04-01T00:00:00"/>
    <s v="PL"/>
    <s v="PON1"/>
    <s v="SAMUEL 3"/>
    <s v="PR 2, URB. PUNTO ORO"/>
    <n v="78.7"/>
    <n v="94.7"/>
    <n v="81.7"/>
  </r>
  <r>
    <s v="Ponce"/>
    <n v="3008"/>
    <n v="3603008"/>
    <s v="PONCE"/>
    <x v="2"/>
    <s v="MOBIL"/>
    <s v="SHELL"/>
    <d v="2022-11-01T00:00:00"/>
    <s v="PL"/>
    <s v="PON2"/>
    <s v="ANTONIO JUAN LEON"/>
    <s v="AVE. MIRAMAR ESQ. LAS AMÉRICAS"/>
    <n v="78.7"/>
    <n v="94.7"/>
    <n v="81.7"/>
  </r>
  <r>
    <s v="Ponce"/>
    <n v="3011"/>
    <n v="3603011"/>
    <s v="PONCE"/>
    <x v="2"/>
    <s v="MOBIL"/>
    <s v="SHELL"/>
    <d v="2022-09-01T00:00:00"/>
    <s v="PL"/>
    <s v="PON1"/>
    <s v="J. RIVERA (CORREO)"/>
    <s v="CALLE EDUARDO RUBERTÉ, ESQ. INDUSTRIAL 2"/>
    <n v="78.7"/>
    <n v="94.7"/>
    <n v="81.7"/>
  </r>
  <r>
    <s v="Ponce"/>
    <n v="6031"/>
    <n v="3606031"/>
    <s v="PONCE"/>
    <x v="2"/>
    <s v="MOBIL"/>
    <s v="SHELL"/>
    <d v="2022-10-01T00:00:00"/>
    <s v="RD"/>
    <s v="PON3"/>
    <s v="MERCEDITA S/S (ANTES GULF)"/>
    <s v="CARR 1 KM 122.4, MERCEDITA AIRPORT"/>
    <n v="80.7"/>
    <n v="94.7"/>
    <n v="81.7"/>
  </r>
  <r>
    <s v="Ponce"/>
    <n v="2060"/>
    <n v="3602060"/>
    <s v="PONCE"/>
    <x v="1"/>
    <s v="TOTAL"/>
    <m/>
    <m/>
    <s v="PL"/>
    <s v="PEN2"/>
    <s v="EL TUQUE"/>
    <s v="CARR 591 / CARR 2 (EL TUQUE)"/>
    <n v="79.7"/>
    <n v="94.7"/>
    <n v="82.7"/>
  </r>
  <r>
    <s v="Ponce"/>
    <n v="98"/>
    <n v="6400098"/>
    <s v="PONCE"/>
    <x v="0"/>
    <s v="PUMA"/>
    <m/>
    <d v="2022-02-01T00:00:00"/>
    <s v="TT"/>
    <s v="PON1"/>
    <s v="ANTONIO A. JUAN LEON"/>
    <s v="BO. MACHUELO, GLENVILLE SHOPPING CENTER"/>
    <n v="81.7"/>
    <n v="95.7"/>
    <n v="82.7"/>
  </r>
  <r>
    <s v="Ponce"/>
    <n v="3010"/>
    <n v="3603010"/>
    <s v="PONCE"/>
    <x v="2"/>
    <s v="MOBIL"/>
    <s v="SHELL"/>
    <d v="2023-03-01T00:00:00"/>
    <s v="PL"/>
    <s v="PON1"/>
    <s v="PÁMPANOS (BY-PASS, REPARADA)"/>
    <s v="PONCE BY-PASS, INT. RAMAL PR 2"/>
    <n v="78.7"/>
    <n v="93.7"/>
    <n v="83.7"/>
  </r>
  <r>
    <s v="Ponce"/>
    <n v="3216"/>
    <n v="3603216"/>
    <s v="PONCE"/>
    <x v="2"/>
    <s v="MOBIL"/>
    <s v="SHELL"/>
    <d v="2023-03-01T00:00:00"/>
    <s v="RD"/>
    <s v="PON3"/>
    <s v="MERCEDITA"/>
    <s v="PR 1, KM. 121.5, BO. CALZADA, MERCEDITA"/>
    <n v="79.7"/>
    <n v="93.7"/>
    <n v="84.7"/>
  </r>
  <r>
    <s v="Ponce"/>
    <n v="2064"/>
    <n v="3602064"/>
    <s v="PONCE"/>
    <x v="1"/>
    <s v="TOTAL"/>
    <m/>
    <m/>
    <s v="RD"/>
    <s v="PON7"/>
    <s v="EL MONTE"/>
    <s v="PR 14, KM. 6.2"/>
    <n v="82.7"/>
    <n v="96.7"/>
    <n v="84.7"/>
  </r>
  <r>
    <s v="Ponce"/>
    <n v="2086"/>
    <n v="3602086"/>
    <s v="PONCE"/>
    <x v="1"/>
    <s v="TOTAL"/>
    <m/>
    <m/>
    <s v="PL"/>
    <s v="PON4"/>
    <s v="JSM DISTRIBUTORS"/>
    <s v="PR 132, KM. 2.5 / PR-500 BO. CANAS (SALIDA PEÑUELAS)"/>
    <n v="82.7"/>
    <n v="96.7"/>
    <n v="85.7"/>
  </r>
  <r>
    <s v="Sur-Sureste"/>
    <n v="3013"/>
    <n v="3603013"/>
    <s v="PONCE"/>
    <x v="2"/>
    <s v="MOBIL"/>
    <s v="SHELL"/>
    <d v="2022-11-01T00:00:00"/>
    <s v="RD"/>
    <s v="PON7"/>
    <s v="NTI PONCE"/>
    <s v="COTTO LAUREL"/>
    <n v="82.7"/>
    <n v="97.7"/>
    <n v="85.7"/>
  </r>
  <r>
    <s v="Ponce"/>
    <n v="1019"/>
    <n v="3601019"/>
    <s v="PONCE"/>
    <x v="7"/>
    <s v="ECOMAXX"/>
    <m/>
    <m/>
    <s v="RD"/>
    <s v="PON3"/>
    <s v="ROQUE SCHMIDT (SABANETAS)"/>
    <s v="PR 578, BO. SABANETAS"/>
    <n v="79.7"/>
    <n v="98.7"/>
    <n v="85.7"/>
  </r>
  <r>
    <s v="Ponce"/>
    <n v="178"/>
    <n v="6400178"/>
    <s v="PONCE"/>
    <x v="0"/>
    <s v="PUMA"/>
    <m/>
    <m/>
    <s v="ES"/>
    <s v="PON5"/>
    <s v="ANTONIO LEON "/>
    <s v="AVE. HOSTOS #1155, BO.  LA MARINA"/>
    <n v="79.7"/>
    <n v="96.7"/>
    <n v="86.7"/>
  </r>
  <r>
    <s v="Ponce"/>
    <n v="2061"/>
    <n v="3602061"/>
    <s v="PONCE"/>
    <x v="1"/>
    <s v="TOTAL"/>
    <m/>
    <m/>
    <s v="PL"/>
    <s v="PON3"/>
    <s v="BLVD. MIGUEL POU (MECA)"/>
    <s v="URB. VALLE VERDE, PASEO REAL, BLVD. POU"/>
    <n v="82.7"/>
    <n v="96.7"/>
    <n v="87.7"/>
  </r>
  <r>
    <s v="Ponce"/>
    <n v="184"/>
    <n v="6400184"/>
    <s v="PONCE"/>
    <x v="6"/>
    <s v="TEXACO"/>
    <s v="PUMA"/>
    <d v="2021-03-01T00:00:00"/>
    <s v="ES"/>
    <s v="PON1"/>
    <s v="LUMAS FUELS CORP"/>
    <s v="CARR. #2, LOS NEGRITOS, BO. PAMPANOS"/>
    <n v="84.7"/>
    <n v="99.7"/>
    <n v="89.7"/>
  </r>
  <r>
    <s v="Ponce"/>
    <n v="6760"/>
    <n v="3606760"/>
    <s v="PONCE"/>
    <x v="7"/>
    <s v="ECOMAXX"/>
    <s v="IND"/>
    <d v="2021-11-01T00:00:00"/>
    <s v="PL"/>
    <s v="PON4"/>
    <s v="CASIO"/>
    <s v="CALLE VICTORIA - CEMENTERIO"/>
    <n v="75.7"/>
    <n v="91.7"/>
    <m/>
  </r>
  <r>
    <s v="Ponce"/>
    <n v="803"/>
    <n v="3400803"/>
    <s v="PONCE"/>
    <x v="4"/>
    <s v="ULTRA TOP FUELS"/>
    <s v="PUMA"/>
    <m/>
    <s v="RD"/>
    <s v="PON5"/>
    <s v="ULTRA TOP FUEL (ANTES PUMA  - A. JUAN LEON)"/>
    <s v="CALLE FERROCARRIL, ESQ. HOSTOS"/>
    <n v="76.7"/>
    <n v="91.7"/>
    <m/>
  </r>
  <r>
    <s v="Ponce"/>
    <n v="914"/>
    <n v="3400914"/>
    <s v="PONCE"/>
    <x v="4"/>
    <s v="ULTRA TOP FUELS"/>
    <s v="PUMA"/>
    <m/>
    <s v="PL"/>
    <s v="PON4"/>
    <s v="ULTRA TOP FUEL (ANTES PUMA - FJ PETROLEUM, LLC)"/>
    <s v="CALLE VILLA #398 ESQ EDUARDO RUBERTE"/>
    <n v="76.7"/>
    <n v="91.7"/>
    <m/>
  </r>
  <r>
    <s v="Ponce"/>
    <n v="6033"/>
    <n v="3606033"/>
    <s v="PONCE"/>
    <x v="3"/>
    <s v="GULF"/>
    <m/>
    <m/>
    <s v="PL"/>
    <s v="PON2"/>
    <s v="JULIANA S/S (VICTORIA/MOLINA)"/>
    <s v="JULIANA S/S (VICTORIA/MOLINA)"/>
    <n v="74.7"/>
    <n v="92.7"/>
    <m/>
  </r>
  <r>
    <s v="Ponce"/>
    <n v="6542"/>
    <n v="3606542"/>
    <s v="PONCE"/>
    <x v="7"/>
    <s v="ECOMAXX"/>
    <m/>
    <m/>
    <s v="PL"/>
    <s v="PON2"/>
    <s v="VILLA &amp; LUCAS AMADEO"/>
    <s v="VILLA &amp; LUCAS AMADEO"/>
    <n v="75.7"/>
    <n v="92.7"/>
    <m/>
  </r>
  <r>
    <s v="Ponce"/>
    <n v="800"/>
    <n v="6400800"/>
    <s v="PONCE"/>
    <x v="6"/>
    <s v="TEXACO"/>
    <s v="PUMA"/>
    <m/>
    <s v="ES"/>
    <s v="PON2"/>
    <s v="PUMAX, LLC."/>
    <s v="CARR. 133 KM. .08 ESQ. LAS AMERICAS"/>
    <n v="76.7"/>
    <n v="92.7"/>
    <m/>
  </r>
  <r>
    <s v="Ponce"/>
    <n v="2066"/>
    <n v="3602066"/>
    <s v="PONCE"/>
    <x v="1"/>
    <s v="TOTAL"/>
    <m/>
    <m/>
    <s v="PL"/>
    <s v="PON6"/>
    <s v="LAS DELICIAS, PR 10 (RODRIGUEZ)"/>
    <s v="PR 123, KM. 9.7, URB. LAS DELICIAS C-7"/>
    <n v="77.7"/>
    <n v="92.7"/>
    <m/>
  </r>
  <r>
    <s v="Ponce"/>
    <n v="1102"/>
    <n v="3601102"/>
    <s v="PONCE"/>
    <x v="3"/>
    <s v="GULF"/>
    <m/>
    <m/>
    <s v="RD"/>
    <s v="PON1"/>
    <s v="BY-PASS CONSTANCIA (PETROVICH)"/>
    <s v="PR 2, ESQ. CONSTANCIA, BY-PASS"/>
    <n v="77.7"/>
    <n v="93.7"/>
    <m/>
  </r>
  <r>
    <s v="Ponce"/>
    <n v="5123"/>
    <n v="3605123"/>
    <s v="PONCE"/>
    <x v="3"/>
    <s v="GULF"/>
    <m/>
    <m/>
    <s v="RD"/>
    <s v="PON3"/>
    <s v="VILLA FLORES (L. PETROVICH)"/>
    <s v="PR 1, KM. 124.9 BO. BUCANA"/>
    <n v="77.7"/>
    <n v="93.7"/>
    <m/>
  </r>
  <r>
    <s v="Ponce"/>
    <n v="6032"/>
    <n v="3606032"/>
    <s v="PONCE"/>
    <x v="5"/>
    <s v="SHELL"/>
    <m/>
    <m/>
    <s v="PL"/>
    <s v="PON4"/>
    <s v="LA CEIBA (CALLE COMERCIO)"/>
    <s v="CALLE COMERCIO ESQ. CALLEJON COMERCIO"/>
    <n v="77.7"/>
    <n v="93.7"/>
    <m/>
  </r>
  <r>
    <s v="Ponce"/>
    <n v="5066"/>
    <n v="3605066"/>
    <s v="PONCE"/>
    <x v="3"/>
    <s v="GULF"/>
    <m/>
    <m/>
    <s v="RD"/>
    <s v="PON7"/>
    <s v="PR 14- LA RAMBLA"/>
    <s v="CARR. 14 KM. 3.5  "/>
    <n v="77.7"/>
    <n v="93.7"/>
    <m/>
  </r>
  <r>
    <s v="Ponce"/>
    <n v="3012"/>
    <n v="3603012"/>
    <s v="PONCE"/>
    <x v="2"/>
    <s v="MOBIL"/>
    <s v="SHELL"/>
    <d v="2022-09-01T00:00:00"/>
    <s v="PL"/>
    <s v="PON5"/>
    <s v="BY-PASS VALLE REAL"/>
    <s v="MUÑOZ RIVERA ESQ. MARGINAL VILLA GRILLASCA"/>
    <n v="78.7"/>
    <n v="93.7"/>
    <m/>
  </r>
  <r>
    <s v="Ponce"/>
    <n v="6770"/>
    <n v="3606770"/>
    <s v="PONCE"/>
    <x v="3"/>
    <s v="GULF"/>
    <m/>
    <m/>
    <s v="PL"/>
    <s v="PON1"/>
    <s v="PLAYA"/>
    <s v="AVE. PADRE NOEL, PLAYA DE PONCE"/>
    <n v="78.7"/>
    <n v="93.7"/>
    <m/>
  </r>
  <r>
    <s v="Ponce"/>
    <n v="816"/>
    <n v="6400816"/>
    <s v="PONCE"/>
    <x v="6"/>
    <s v="TEXACO"/>
    <s v="PUMA"/>
    <d v="2023-12-01T00:00:00"/>
    <s v="ES"/>
    <s v="PON7"/>
    <s v="HENRIQUEZ MOROS, LLC"/>
    <s v="CARR 14, KM 3.2, LA RAMBLA PLAZA"/>
    <n v="78.7"/>
    <n v="93.7"/>
    <m/>
  </r>
  <r>
    <s v="Ponce"/>
    <n v="862"/>
    <n v="6400862"/>
    <s v="PONCE"/>
    <x v="6"/>
    <s v="TEXACO"/>
    <s v="PUMA"/>
    <m/>
    <s v="RD"/>
    <s v="PON7"/>
    <s v="EL MONTE "/>
    <s v="PR 14, KM. 6.0 ENTRADA URB. EL MONTE"/>
    <n v="78.7"/>
    <n v="94.7"/>
    <m/>
  </r>
  <r>
    <s v="Ponce"/>
    <n v="3217"/>
    <n v="3603217"/>
    <s v="PONCE"/>
    <x v="2"/>
    <s v="MOBIL"/>
    <s v="SHELL"/>
    <d v="2022-11-01T00:00:00"/>
    <s v="PL"/>
    <s v="PON2"/>
    <s v="FRANCISCO TORRES"/>
    <s v="MAYOR CANTERA ESQ. ACUEDUCTO"/>
    <n v="78.7"/>
    <n v="94.7"/>
    <m/>
  </r>
  <r>
    <s v="Sur-Sureste"/>
    <n v="1027"/>
    <n v="3601027"/>
    <s v="PONCE"/>
    <x v="3"/>
    <s v="GULF"/>
    <m/>
    <m/>
    <s v="RD"/>
    <s v="JUA1"/>
    <s v="CHABRIEL S/S"/>
    <s v="PR 14, KM. 3.5"/>
    <n v="78.7"/>
    <n v="94.7"/>
    <m/>
  </r>
  <r>
    <s v="Ponce"/>
    <n v="3009"/>
    <n v="3603009"/>
    <s v="PONCE"/>
    <x v="2"/>
    <s v="MOBIL"/>
    <s v="SHELL"/>
    <d v="2023-03-01T00:00:00"/>
    <s v="PL"/>
    <s v="PON6"/>
    <s v="CANA SHELL - GLADIMAR TORRES"/>
    <s v="PR 123 KM 70, SALIDA ADJUNTAS, BO. CANAS"/>
    <n v="79.7"/>
    <n v="94.7"/>
    <m/>
  </r>
  <r>
    <s v="Ponce"/>
    <n v="3007"/>
    <n v="3603007"/>
    <s v="PONCE"/>
    <x v="2"/>
    <s v="MOBIL"/>
    <s v="SHELL"/>
    <d v="2022-09-01T00:00:00"/>
    <s v="RD"/>
    <s v="PON7"/>
    <s v="SHELL LA RAMBLA"/>
    <s v="PR 14, ESQ. FAGOT, LA RAMBLA"/>
    <n v="79.7"/>
    <n v="94.7"/>
    <m/>
  </r>
  <r>
    <s v="Ponce"/>
    <n v="2062"/>
    <n v="3602062"/>
    <s v="PONCE"/>
    <x v="1"/>
    <s v="TOTAL"/>
    <m/>
    <m/>
    <s v="PL"/>
    <s v="PON3"/>
    <s v="BUENA VISTA (EX-CHU GARCÍA)"/>
    <s v="URB. MERCEDITA # 92"/>
    <n v="81.7"/>
    <n v="95.7"/>
    <m/>
  </r>
  <r>
    <s v="Ponce"/>
    <n v="859"/>
    <n v="6400859"/>
    <s v="PONCE"/>
    <x v="6"/>
    <s v="TEXACO"/>
    <s v="PUMA"/>
    <d v="2023-10-01T00:00:00"/>
    <s v="ES"/>
    <s v="PON1"/>
    <s v="CARIBE FUELS LLC"/>
    <s v="AVE. STGO DE LOS CABALEROS "/>
    <n v="80.7"/>
    <n v="96.7"/>
    <m/>
  </r>
  <r>
    <s v="Ponce"/>
    <n v="904"/>
    <n v="6400904"/>
    <s v="PONCE"/>
    <x v="0"/>
    <s v="PUMA"/>
    <m/>
    <m/>
    <s v="ES"/>
    <s v="PON1"/>
    <s v="MISTER MAGIC C/W INC."/>
    <s v="CENTRO COMERCIAL PLAZA DEL CARIBE"/>
    <n v="80.7"/>
    <n v="96.7"/>
    <m/>
  </r>
  <r>
    <s v="Ponce"/>
    <n v="2085"/>
    <n v="3602085"/>
    <s v="PONCE"/>
    <x v="1"/>
    <s v="TOTAL"/>
    <m/>
    <m/>
    <s v="PL"/>
    <s v="PON3"/>
    <s v="CUATRO CALLES (CAPOTE)"/>
    <s v="PR 133, KM. 0.8 (CUATRO CALLES) / ESQ AVE LAS AMERICAS"/>
    <n v="82.7"/>
    <n v="98.7"/>
    <m/>
  </r>
  <r>
    <s v="Ponce"/>
    <n v="856"/>
    <n v="6400856"/>
    <s v="PONCE"/>
    <x v="0"/>
    <s v="PUMA"/>
    <m/>
    <m/>
    <s v="ES"/>
    <s v="PON6"/>
    <s v="LUIS RAFAEL GUEITS MALDONADO"/>
    <s v="CARR. 10 #289 -BO. MAGUEYES"/>
    <n v="83.7"/>
    <n v="98.7"/>
    <m/>
  </r>
  <r>
    <s v="Ponce"/>
    <n v="1100"/>
    <n v="3601100"/>
    <s v="PONCE"/>
    <x v="7"/>
    <s v="ECOMAXX"/>
    <m/>
    <m/>
    <s v="PL"/>
    <s v="PEN2"/>
    <s v="TALLABOA, (HATTON)"/>
    <s v="PR 2, KM. 215.2, BO. TALLABOA"/>
    <n v="81.7"/>
    <n v="99.7"/>
    <m/>
  </r>
  <r>
    <s v="Ponce"/>
    <n v="600"/>
    <n v="6400600"/>
    <s v="PONCE"/>
    <x v="6"/>
    <s v="TEXACO"/>
    <s v="PUMA"/>
    <m/>
    <s v="ES"/>
    <s v="PON3"/>
    <s v="AJL SERVICE STATION, LLC"/>
    <s v="CARR. #1 LOS CAOBOS, ESQ. BO. SABANETAS"/>
    <n v="82.7"/>
    <n v="99.7"/>
    <m/>
  </r>
  <r>
    <s v="Ponce"/>
    <n v="807"/>
    <n v="6400807"/>
    <s v="PONCE"/>
    <x v="6"/>
    <s v="TEXACO"/>
    <s v="PUMA"/>
    <d v="2021-07-01T00:00:00"/>
    <s v="ES"/>
    <s v="PON2"/>
    <s v="RRJ ENTERPRISES PUMA LAS AMERICAS"/>
    <s v="AVE. LAS AMERICAS ESQ. MUÑOZ RIVERA"/>
    <n v="80.7"/>
    <n v="100.7"/>
    <m/>
  </r>
  <r>
    <s v="Ponce"/>
    <n v="1024"/>
    <n v="3601024"/>
    <s v="PONCE"/>
    <x v="3"/>
    <s v="GULF"/>
    <m/>
    <m/>
    <s v="PL"/>
    <s v="PON6"/>
    <s v="ESDRAS (PR 10) GULF"/>
    <s v="PR 123, KM. 8.6"/>
    <m/>
    <m/>
    <m/>
  </r>
  <r>
    <s v="Ponce"/>
    <n v="1104"/>
    <n v="3601104"/>
    <s v="PONCE"/>
    <x v="7"/>
    <s v="ECOMAXX"/>
    <m/>
    <m/>
    <s v="PL"/>
    <s v="PON4"/>
    <s v="CALLE VICTORIA/MOLINA (PEREZ)"/>
    <s v="CALLE VICTORIA/MOLINA (PEREZ)"/>
    <m/>
    <m/>
    <m/>
  </r>
  <r>
    <s v="Ponce"/>
    <n v="6762"/>
    <n v="3606762"/>
    <s v="PONCE"/>
    <x v="2"/>
    <s v="MOBIL"/>
    <s v="SHELL"/>
    <d v="2022-10-01T00:00:00"/>
    <s v="PL"/>
    <s v="PON2"/>
    <s v="(ANTES ECOMAXX)"/>
    <s v="SHELL LA MARINA - CALLE MARINA/ESQ. JOBOS"/>
    <m/>
    <m/>
    <m/>
  </r>
  <r>
    <s v="Norte-Central"/>
    <n v="911"/>
    <n v="6400911"/>
    <s v="QUEBRADILLAS"/>
    <x v="4"/>
    <s v="VP RACING FUELS"/>
    <s v="TEXACO"/>
    <m/>
    <s v="OON"/>
    <s v="QUE1"/>
    <s v="PUMA&gt;TEXACO&gt;VP RACING"/>
    <s v="CARR #2 KM 97.3 BO COCOS"/>
    <n v="78.7"/>
    <n v="94.7"/>
    <n v="81.7"/>
  </r>
  <r>
    <s v="Norte-Central"/>
    <n v="1081"/>
    <n v="3601081"/>
    <s v="QUEBRADILLAS"/>
    <x v="3"/>
    <s v="GULF"/>
    <m/>
    <m/>
    <s v="IR"/>
    <s v="QUE1"/>
    <s v="RAFAEL MERCADO"/>
    <s v="PR 2, KM. 97.4 "/>
    <n v="80.7"/>
    <n v="94.7"/>
    <n v="82.7"/>
  </r>
  <r>
    <s v="Norte-Central"/>
    <n v="870"/>
    <n v="3606870"/>
    <s v="QUEBRADILLAS"/>
    <x v="1"/>
    <s v="TOTAL"/>
    <m/>
    <m/>
    <s v="IR"/>
    <s v="QUE1"/>
    <s v="WAWL EXPRESS STATION"/>
    <s v="CARR. # 2 KM. 98.8, BO. COCOS"/>
    <n v="79.7"/>
    <n v="96.7"/>
    <n v="87.7"/>
  </r>
  <r>
    <s v="Norte-Central"/>
    <n v="550"/>
    <n v="6400550"/>
    <s v="QUEBRADILLAS"/>
    <x v="6"/>
    <s v="TEXACO"/>
    <s v="PUMA"/>
    <m/>
    <s v="JR"/>
    <s v="QUE1"/>
    <s v="JAVIER ESPINOSA AVILA (REBRAND FROM PUMA)"/>
    <s v="CARR. # MARGINAL SUR KM., 99.1 BO. CACAO"/>
    <n v="79.7"/>
    <n v="95.7"/>
    <m/>
  </r>
  <r>
    <s v="Norte-Central"/>
    <n v="8015"/>
    <n v="3608015"/>
    <s v="QUEBRADILLAS"/>
    <x v="7"/>
    <s v="ECOMAXX"/>
    <m/>
    <m/>
    <s v="IR"/>
    <s v="QUE1"/>
    <s v="ECOMAXX S/S"/>
    <s v="PR 2 KM 97.8   - DESPUES DEL TOTAL"/>
    <m/>
    <m/>
    <m/>
  </r>
  <r>
    <s v="Norte-Central"/>
    <n v="573"/>
    <n v="3400573"/>
    <s v="QUEBRADILLAS"/>
    <x v="2"/>
    <s v="MOBIL"/>
    <s v="SHELL"/>
    <d v="2022-11-01T00:00:00"/>
    <s v="JR"/>
    <s v="QUE1"/>
    <s v="JAVIER ESPINOSA AVILA  / ANTES PUMA        "/>
    <s v="CARR. # 2 KM. 98.5, BO. COCOS"/>
    <m/>
    <m/>
    <m/>
  </r>
  <r>
    <s v="Norte-Central"/>
    <n v="3005"/>
    <n v="3603005"/>
    <s v="QUEBRADILLAS"/>
    <x v="2"/>
    <s v="MOBIL"/>
    <s v="SHELL"/>
    <d v="2022-10-01T00:00:00"/>
    <s v="IR"/>
    <s v="QUE1"/>
    <s v="TERRANOVA SHELL"/>
    <s v="PR 2, KM. 102.5, BO. TERRANOVA"/>
    <m/>
    <m/>
    <m/>
  </r>
  <r>
    <s v="Noroeste"/>
    <n v="640"/>
    <n v="6400640"/>
    <s v="RINCON"/>
    <x v="6"/>
    <s v="TEXACO"/>
    <s v="PUMA"/>
    <m/>
    <s v="JR"/>
    <s v="RNC1"/>
    <s v="EMPRESAS JMV INC."/>
    <s v="CARR. # 115 KM. 11.7"/>
    <n v="83.7"/>
    <n v="99.7"/>
    <n v="85.7"/>
  </r>
  <r>
    <s v="Noroeste"/>
    <n v="819"/>
    <n v="3606818"/>
    <s v="RINCON"/>
    <x v="7"/>
    <s v="ECOMAXX"/>
    <m/>
    <m/>
    <s v="TT"/>
    <s v="RNC1"/>
    <s v="ECOMAXX S/S"/>
    <s v="PR 413 Km 4.7"/>
    <n v="79.7"/>
    <n v="95.7"/>
    <m/>
  </r>
  <r>
    <s v="Noroeste"/>
    <n v="624"/>
    <n v="3400624"/>
    <s v="RINCON"/>
    <x v="5"/>
    <s v="SHELL"/>
    <s v="TORAL"/>
    <d v="2022-11-01T00:00:00"/>
    <s v="OON"/>
    <s v="RNC1"/>
    <s v=" VICTOR RAMIREZ  LORENZO / ANTES PUMA"/>
    <s v="CARR. # 115 KM. 13.0, BO. PUEBLO"/>
    <n v="79.7"/>
    <n v="97.7"/>
    <m/>
  </r>
  <r>
    <s v="Noroeste"/>
    <n v="6026"/>
    <n v="3606026"/>
    <s v="RINCON"/>
    <x v="4"/>
    <s v="IND"/>
    <s v="GULF"/>
    <d v="2020-01-01T00:00:00"/>
    <s v="TT"/>
    <s v="RNC1"/>
    <s v="MEGA TEXXAS S/S"/>
    <s v="PR #115 (PUEBLO)"/>
    <n v="79.7"/>
    <n v="97.7"/>
    <m/>
  </r>
  <r>
    <s v="Noroeste"/>
    <n v="6526"/>
    <n v="3606526"/>
    <s v="RINCON"/>
    <x v="7"/>
    <s v="ECOMAXX"/>
    <m/>
    <m/>
    <s v="TT"/>
    <s v="RNC1"/>
    <s v="RAMOS S/S"/>
    <s v="PR #115 KM. 15.4 BARRIO ENSENADA"/>
    <n v="79.7"/>
    <n v="99.7"/>
    <m/>
  </r>
  <r>
    <s v="Noroeste"/>
    <n v="649"/>
    <n v="6400649"/>
    <s v="RINCON"/>
    <x v="6"/>
    <s v="TEXACO"/>
    <s v="PUMA"/>
    <m/>
    <s v="JR"/>
    <s v="RNC1"/>
    <s v="MARICELYS RUIZ"/>
    <s v="CARR #115, KM 9.1"/>
    <n v="83.7"/>
    <n v="99.7"/>
    <m/>
  </r>
  <r>
    <s v="Noroeste"/>
    <n v="2567"/>
    <n v="3602567"/>
    <s v="RINCON"/>
    <x v="4"/>
    <s v="IND"/>
    <m/>
    <m/>
    <s v="TT"/>
    <s v="RNC1"/>
    <s v="WEST COAST"/>
    <s v="PR 115,KM. 20.6,  ESQ. PR 414"/>
    <m/>
    <m/>
    <m/>
  </r>
  <r>
    <s v="Este"/>
    <n v="1065"/>
    <n v="3601065"/>
    <s v="RIO GRANDE"/>
    <x v="3"/>
    <s v="GULF"/>
    <m/>
    <m/>
    <s v="HM"/>
    <s v="RGR1"/>
    <s v="RUTA 3"/>
    <s v="PR 3, KM. 25.5"/>
    <n v="78.7"/>
    <n v="93.7"/>
    <n v="79.7"/>
  </r>
  <r>
    <s v="Este"/>
    <n v="3060"/>
    <n v="3603060"/>
    <s v="RIO GRANDE"/>
    <x v="3"/>
    <s v="GULF"/>
    <m/>
    <m/>
    <s v="HM"/>
    <s v="RGR1"/>
    <s v="JORGE AGOSTO # 2"/>
    <s v="PR 3, KM. 26.5"/>
    <n v="78.7"/>
    <n v="93.7"/>
    <n v="79.7"/>
  </r>
  <r>
    <s v="Este"/>
    <n v="2068"/>
    <n v="3602068"/>
    <s v="RIO GRANDE"/>
    <x v="1"/>
    <s v="TOTAL"/>
    <m/>
    <m/>
    <s v="HM"/>
    <s v="RGR2"/>
    <s v="COOPERATIVA CHOFERIL"/>
    <s v="PR 3, KM. 23.7 BO DE LAS FLORES"/>
    <n v="81.7"/>
    <n v="96.7"/>
    <n v="81.7"/>
  </r>
  <r>
    <s v="Este"/>
    <n v="3061"/>
    <n v="3603061"/>
    <s v="RIO GRANDE"/>
    <x v="2"/>
    <s v="MOBIL"/>
    <s v="SHELL"/>
    <d v="2022-11-01T00:00:00"/>
    <s v="HM"/>
    <s v="RGR2"/>
    <s v="CARLOS PEIRATS"/>
    <s v="PR 3, 28.3"/>
    <n v="78.7"/>
    <n v="94.7"/>
    <n v="83.7"/>
  </r>
  <r>
    <s v="Este"/>
    <n v="3059"/>
    <n v="3603059"/>
    <s v="RIO GRANDE"/>
    <x v="2"/>
    <s v="MOBIL"/>
    <s v="SHELL"/>
    <d v="2022-10-01T00:00:00"/>
    <s v="HM"/>
    <s v="RGR2"/>
    <s v="ARMANDO LÓPEZ TRISTANI"/>
    <s v="PR 3, KM. 23.5"/>
    <n v="82.7"/>
    <n v="97.7"/>
    <n v="83.7"/>
  </r>
  <r>
    <s v="Este"/>
    <n v="946"/>
    <n v="6400946"/>
    <s v="RIO GRANDE"/>
    <x v="0"/>
    <s v="PUMA"/>
    <m/>
    <m/>
    <s v="FR"/>
    <s v="RGR1"/>
    <s v="KGB NOVA LLC."/>
    <s v="CARR #3 KM 31.3 BO. PALMER"/>
    <n v="80.7"/>
    <n v="96.7"/>
    <n v="87.7"/>
  </r>
  <r>
    <s v="Este"/>
    <n v="945"/>
    <n v="6400945"/>
    <s v="RIO GRANDE"/>
    <x v="6"/>
    <s v="TEXACO"/>
    <s v="PUMA"/>
    <m/>
    <s v="FR"/>
    <s v="RGR1"/>
    <s v="RIO GRANDE GAS STATION INC"/>
    <s v="CARR #3 KM 25.5, BO JUAN GONZALEZ"/>
    <n v="79.7"/>
    <n v="97.7"/>
    <n v="87.7"/>
  </r>
  <r>
    <s v="Este"/>
    <n v="948"/>
    <n v="6400948"/>
    <s v="RIO GRANDE"/>
    <x v="6"/>
    <s v="TEXACO"/>
    <s v="PUMA"/>
    <d v="2021-11-01T00:00:00"/>
    <s v="FR"/>
    <s v="RGR1"/>
    <s v="RIO GRANDE PETROLEUM CORP"/>
    <s v="CALLE PALMER #73 BO PALMER"/>
    <n v="81.7"/>
    <n v="97.7"/>
    <n v="87.7"/>
  </r>
  <r>
    <s v="Este"/>
    <n v="2069"/>
    <n v="3602069"/>
    <s v="RIO GRANDE"/>
    <x v="1"/>
    <s v="TOTAL"/>
    <m/>
    <m/>
    <s v="HM"/>
    <s v="RGR2"/>
    <s v="JORGE AGOSTO"/>
    <s v="PR 3, KM. 27.2"/>
    <n v="85.7"/>
    <n v="102.7"/>
    <m/>
  </r>
  <r>
    <s v="Este"/>
    <n v="36111"/>
    <n v="3610021"/>
    <s v="RIO GRANDE"/>
    <x v="2"/>
    <s v="MOBIL"/>
    <s v="NUEVA"/>
    <m/>
    <s v="HM"/>
    <s v="RGR1"/>
    <s v="RIO GRANDE MOBIL S/S"/>
    <s v="PR 3 (DETAIL PENDING)"/>
    <m/>
    <m/>
    <m/>
  </r>
  <r>
    <s v="Suroeste"/>
    <n v="623"/>
    <n v="6400623"/>
    <s v="SABANA GRANDE"/>
    <x v="6"/>
    <s v="TEXACO"/>
    <s v="PUMA"/>
    <m/>
    <s v="TT"/>
    <s v="SGR2"/>
    <s v="STOP &amp; SHOP SS CORP."/>
    <s v="CARR. 368 KM. 0.8 BO MACHUCHAL"/>
    <n v="80.7"/>
    <n v="95.7"/>
    <n v="82.7"/>
  </r>
  <r>
    <s v="Suroeste"/>
    <n v="3063"/>
    <n v="3603063"/>
    <s v="SABANA GRANDE"/>
    <x v="2"/>
    <s v="MOBIL"/>
    <s v="SHELL"/>
    <m/>
    <s v="PL"/>
    <s v="SGR2"/>
    <s v="SUC. CAMILO NEGRÓN"/>
    <s v="CARR 121 (CALLE G MARTINEZ #2) / JULIO VICTOR"/>
    <n v="80.7"/>
    <n v="96.7"/>
    <n v="83.7"/>
  </r>
  <r>
    <s v="Suroeste"/>
    <n v="2082"/>
    <n v="3602082"/>
    <s v="SABANA GRANDE"/>
    <x v="1"/>
    <s v="TOTAL"/>
    <m/>
    <m/>
    <s v="PL"/>
    <s v="SGR1"/>
    <s v="TOTAL QUILLINCHI (MARCOS GAS STATION)"/>
    <s v="AVE. QUILINCHINI #26 (PR-121)"/>
    <n v="83.7"/>
    <n v="96.7"/>
    <n v="85.7"/>
  </r>
  <r>
    <s v="Suroeste"/>
    <n v="622"/>
    <n v="6400622"/>
    <s v="SABANA GRANDE"/>
    <x v="6"/>
    <s v="TEXACO"/>
    <s v="PUMA"/>
    <m/>
    <s v="TT"/>
    <s v="SGR2"/>
    <s v="DAWAHRA FUEL STATION LLC"/>
    <s v="AVE. 5 DE DICIEMBRE 110"/>
    <n v="82.7"/>
    <n v="100.7"/>
    <n v="86.7"/>
  </r>
  <r>
    <s v="Suroeste"/>
    <n v="3062"/>
    <n v="3603062"/>
    <s v="SABANA GRANDE"/>
    <x v="2"/>
    <s v="MOBIL"/>
    <s v="SHELL"/>
    <m/>
    <s v="PL"/>
    <s v="SGR1"/>
    <s v="DENNIS PADILLA"/>
    <s v="CARR 121 (AV QUILICHINI 63) KM0.9 / BURGER KING"/>
    <n v="81.7"/>
    <n v="96.7"/>
    <m/>
  </r>
  <r>
    <s v="Suroeste"/>
    <n v="2071"/>
    <n v="3602071"/>
    <s v="SABANA GRANDE"/>
    <x v="1"/>
    <s v="TOTAL"/>
    <m/>
    <m/>
    <s v="PL"/>
    <s v="SGR1"/>
    <s v="SANTANA SERVICENTER"/>
    <s v="CARR 102 (AVE 5 DIC) KM 39.6 / ESQ  CALLE LUNA"/>
    <n v="84.7"/>
    <n v="99.7"/>
    <m/>
  </r>
  <r>
    <s v="Suroeste"/>
    <n v="697"/>
    <n v="6400697"/>
    <s v="SABANA GRANDE"/>
    <x v="6"/>
    <s v="TEXACO"/>
    <s v="PUMA"/>
    <m/>
    <s v="TT"/>
    <s v="SGR2"/>
    <s v="SAN GERMAN SERVICE STATION, INC"/>
    <s v="CARR 117, INT 121"/>
    <n v="81.7"/>
    <m/>
    <m/>
  </r>
  <r>
    <s v="Sur-Sureste"/>
    <n v="1028"/>
    <n v="3601028"/>
    <s v="SALINAS"/>
    <x v="3"/>
    <s v="GULF"/>
    <m/>
    <m/>
    <s v="RD"/>
    <s v="SAL1"/>
    <s v="BEST PETROLEUM"/>
    <s v="PR 3, KM. 153.3"/>
    <n v="80.7"/>
    <n v="93.7"/>
    <n v="79.7"/>
  </r>
  <r>
    <s v="Sur-Sureste"/>
    <n v="1107"/>
    <n v="3601107"/>
    <s v="SALINAS"/>
    <x v="3"/>
    <s v="GULF"/>
    <s v="IND"/>
    <s v="N/A"/>
    <s v="RD"/>
    <s v="SAL2"/>
    <s v="ROBERTO BUFILL"/>
    <s v="PR 3, SALIDA GUAYAMA"/>
    <n v="80.7"/>
    <n v="94.7"/>
    <n v="80.7"/>
  </r>
  <r>
    <s v="Sur-Sureste"/>
    <n v="825"/>
    <n v="3400825"/>
    <s v="SALINAS"/>
    <x v="4"/>
    <s v="ULTRA TOP FUELS"/>
    <s v="PUMA"/>
    <m/>
    <s v="RD"/>
    <s v="SAL2"/>
    <s v="ANTES: EMAD MAALI BASHIR (PUMA)"/>
    <s v="CALLE SANTOS P. AMADEO Y DEGETAU, INT. CARR. # 701"/>
    <n v="81.7"/>
    <n v="95.7"/>
    <n v="80.7"/>
  </r>
  <r>
    <s v="Sur-Sureste"/>
    <n v="6528"/>
    <n v="3606528"/>
    <s v="SALINAS"/>
    <x v="4"/>
    <s v="AMERICAN PET"/>
    <m/>
    <m/>
    <s v="RD"/>
    <s v="SAL2"/>
    <s v="AMERICAN PETROLEUM"/>
    <s v="PR 1, KM. 92.0, BO. RIO JUEYES"/>
    <n v="82.7"/>
    <n v="88.7"/>
    <n v="82.7"/>
  </r>
  <r>
    <s v="Sur-Sureste"/>
    <n v="3014"/>
    <n v="3603014"/>
    <s v="SALINAS"/>
    <x v="2"/>
    <s v="MOBIL"/>
    <s v="SHELL"/>
    <d v="2023-03-01T00:00:00"/>
    <s v="RD"/>
    <s v="SAL1"/>
    <s v="SANDRA LÓPEZ"/>
    <s v="PR 1, KM. 89.4"/>
    <n v="84.7"/>
    <n v="97.7"/>
    <n v="85.7"/>
  </r>
  <r>
    <s v="Sur-Sureste"/>
    <n v="826"/>
    <n v="6400826"/>
    <s v="SALINAS"/>
    <x v="0"/>
    <s v="PUMA"/>
    <m/>
    <m/>
    <s v="ES"/>
    <s v="SAL1"/>
    <s v="BEST LEVEL PETROLEUM INC."/>
    <s v="CARR. # 3 KM. 155.5, BO. JAGUAS"/>
    <n v="82.7"/>
    <n v="97.7"/>
    <m/>
  </r>
  <r>
    <s v="Suroeste"/>
    <n v="2105"/>
    <n v="3602105"/>
    <s v="SAN GERMAN"/>
    <x v="4"/>
    <s v="VP RACING FUELS"/>
    <s v="TOTAL"/>
    <m/>
    <s v="PL"/>
    <s v="SGE2"/>
    <s v="TCM INVESTMENT"/>
    <s v="PR 2, KM. 174.3"/>
    <n v="76.7"/>
    <n v="91.7"/>
    <n v="75.7"/>
  </r>
  <r>
    <s v="Suroeste"/>
    <n v="1068"/>
    <n v="3601068"/>
    <s v="SAN GERMAN"/>
    <x v="2"/>
    <s v="MOBIL"/>
    <s v="GULF"/>
    <d v="2023-02-01T00:00:00"/>
    <s v="PL"/>
    <s v="SGE2"/>
    <s v="MIDWAY / ANTES GULF AHORA MOBIL"/>
    <s v="PR 2, KM. 177.0"/>
    <n v="80.7"/>
    <n v="96.7"/>
    <n v="82.7"/>
  </r>
  <r>
    <s v="Suroeste"/>
    <n v="1018"/>
    <n v="3601018"/>
    <s v="SAN GERMAN"/>
    <x v="5"/>
    <s v="SHELL"/>
    <s v="GULF"/>
    <d v="2023-02-01T00:00:00"/>
    <s v="PL"/>
    <s v="SGE2"/>
    <s v="TEXXAS / ANTES GULF AHORA SHELL"/>
    <s v="PR 2, KM. 170.9"/>
    <n v="80.7"/>
    <n v="96.7"/>
    <n v="82.7"/>
  </r>
  <r>
    <s v="Suroeste"/>
    <n v="2156"/>
    <n v="3602156"/>
    <s v="SAN GERMAN"/>
    <x v="1"/>
    <s v="TOTAL"/>
    <m/>
    <m/>
    <s v="PL"/>
    <s v="SGE1"/>
    <s v="CARLOS GIGLHIOTY"/>
    <s v="CARR 122 KM 3 (AVE CASTRO PEREZ)"/>
    <n v="83.7"/>
    <n v="97.7"/>
    <n v="82.7"/>
  </r>
  <r>
    <s v="Suroeste"/>
    <n v="957"/>
    <n v="3600957"/>
    <s v="SAN GERMAN"/>
    <x v="4"/>
    <s v="ULTRA TOP FUELS"/>
    <m/>
    <m/>
    <s v="TT"/>
    <s v="SGE1"/>
    <s v="FAYMIL INVESTMENT/ANTES PUMA"/>
    <s v="PR 114, Km. 13.8"/>
    <n v="78.7"/>
    <n v="94.7"/>
    <m/>
  </r>
  <r>
    <s v="Suroeste"/>
    <n v="651"/>
    <n v="6400651"/>
    <s v="SAN GERMAN"/>
    <x v="6"/>
    <s v="TEXACO"/>
    <s v="PUMA"/>
    <m/>
    <s v="TT"/>
    <s v="SGE2"/>
    <s v="JULIO ORTIZ BERRIOS"/>
    <s v="CARR. #102 KM. 33.6"/>
    <n v="80.7"/>
    <n v="96.7"/>
    <m/>
  </r>
  <r>
    <s v="Suroeste"/>
    <n v="929"/>
    <n v="6400929"/>
    <s v="SAN GERMAN"/>
    <x v="6"/>
    <s v="TEXACO"/>
    <s v="PUMA"/>
    <m/>
    <s v="TT"/>
    <s v="SGE1"/>
    <s v="SAN GERMÁN SERVICE STATION, INC."/>
    <s v="88 AVENIDA CASTRO PEREZ / CARR 362"/>
    <n v="82.7"/>
    <n v="98.7"/>
    <m/>
  </r>
  <r>
    <s v="Suroeste"/>
    <n v="638"/>
    <n v="6400638"/>
    <s v="SAN GERMAN"/>
    <x v="6"/>
    <s v="TEXACO"/>
    <s v="PUMA"/>
    <m/>
    <s v="TT"/>
    <s v="SGE1"/>
    <s v="SAN GERMÁN SERVICE STATION INC."/>
    <s v="CALLE LUNA #8"/>
    <n v="83.7"/>
    <n v="98.7"/>
    <m/>
  </r>
  <r>
    <s v="Suroeste"/>
    <n v="691"/>
    <n v="6400691"/>
    <s v="SAN GERMAN"/>
    <x v="5"/>
    <s v="SHELL"/>
    <s v="PUMA"/>
    <m/>
    <s v="TT"/>
    <s v="SGE2"/>
    <s v="RAFAEL E. MERCADO GUIGLIOTTY"/>
    <s v="CARR. 119 KM. 40, BARRIO RETIRO"/>
    <m/>
    <m/>
    <m/>
  </r>
  <r>
    <s v="Suroeste"/>
    <n v="613"/>
    <n v="6400613"/>
    <s v="SAN GERMAN"/>
    <x v="0"/>
    <s v="PUMA"/>
    <m/>
    <m/>
    <s v="TT"/>
    <s v="SGE1"/>
    <s v="SAN GERMÁN SERVICE STATION INC."/>
    <s v="CALLE LUNA #123"/>
    <m/>
    <m/>
    <m/>
  </r>
  <r>
    <s v="Suroeste"/>
    <n v="1267"/>
    <n v="3601267"/>
    <s v="SAN GERMAN"/>
    <x v="4"/>
    <s v="IND"/>
    <m/>
    <m/>
    <s v="PL"/>
    <s v="SGE1"/>
    <s v="JOSÉ MONROIG"/>
    <s v="CALLE LUNA # 15"/>
    <m/>
    <m/>
    <m/>
  </r>
  <r>
    <s v="Este"/>
    <n v="858"/>
    <n v="3606858"/>
    <s v="SAN JUAN"/>
    <x v="4"/>
    <s v="VP RACING FUELS"/>
    <s v="ANYTIME"/>
    <m/>
    <s v="ST"/>
    <s v="SJU20"/>
    <s v="TONO RIVERA (ANTES PUMA)"/>
    <s v="65 INFANTERIA, ESQ. AVE CAMPO RICO"/>
    <n v="76.7"/>
    <n v="91.7"/>
    <n v="76.7"/>
  </r>
  <r>
    <s v="Metro"/>
    <n v="1271"/>
    <n v="3601271"/>
    <s v="SAN JUAN"/>
    <x v="4"/>
    <s v="IND"/>
    <m/>
    <m/>
    <s v="FR"/>
    <s v="SJU11"/>
    <s v="SAN MATEO SERVICENTRO -RICARDO ROSELLÓ"/>
    <s v="AVE. EDUARDO CONDE"/>
    <n v="78.7"/>
    <n v="94.7"/>
    <n v="77.7"/>
  </r>
  <r>
    <s v="Metro"/>
    <n v="334"/>
    <n v="6400334"/>
    <s v="SAN JUAN"/>
    <x v="6"/>
    <s v="TEXACO"/>
    <s v="PUMA"/>
    <m/>
    <s v="LS"/>
    <s v="SJU18"/>
    <s v="K Energy LLC"/>
    <s v="AVE ROOSEVELT, ESQ ESCORIAL"/>
    <n v="78.7"/>
    <n v="93.7"/>
    <n v="79.7"/>
  </r>
  <r>
    <s v="Metro"/>
    <n v="3031"/>
    <n v="3603031"/>
    <s v="SAN JUAN"/>
    <x v="5"/>
    <s v="SHELL"/>
    <s v="SHELL"/>
    <d v="2023-03-01T00:00:00"/>
    <s v="FR"/>
    <s v="SJU18"/>
    <s v="CAPARRA MOTORS / AHORA BAJO TORAL"/>
    <s v="AV ROOSEVELT 1503 / CALLE ESCORIAL"/>
    <n v="78.7"/>
    <n v="93.7"/>
    <n v="79.7"/>
  </r>
  <r>
    <s v="Metro"/>
    <n v="3029"/>
    <n v="3603029"/>
    <s v="SAN JUAN"/>
    <x v="2"/>
    <s v="MOBIL"/>
    <s v="SHELL"/>
    <d v="2022-11-01T00:00:00"/>
    <s v="FR"/>
    <s v="SJU14"/>
    <s v="JOSÉ G. RODRÍGUEZ"/>
    <s v="AVE. CENTRAL/ESQ. DE DIEGO"/>
    <n v="78.7"/>
    <n v="93.7"/>
    <n v="79.7"/>
  </r>
  <r>
    <s v="Este-Central"/>
    <n v="225"/>
    <n v="6400225"/>
    <s v="SAN JUAN"/>
    <x v="6"/>
    <s v="TEXACO"/>
    <s v="PUMA"/>
    <d v="2021-11-01T00:00:00"/>
    <s v="LS"/>
    <s v="SJU2"/>
    <s v="TAWFEEG ABDELFATAH ABOUSBA"/>
    <s v="CARR. 1, KM 16.6, URB SANTA MARIA, BO. RIO PIEDRAS"/>
    <n v="79.7"/>
    <n v="95.7"/>
    <n v="79.7"/>
  </r>
  <r>
    <s v="Este-Central"/>
    <n v="2078"/>
    <n v="3602078"/>
    <s v="SAN JUAN"/>
    <x v="1"/>
    <s v="TOTAL"/>
    <m/>
    <m/>
    <s v="ST"/>
    <s v="SJU7"/>
    <s v="CUPEY SAN CLAUDIO"/>
    <s v="PR 845 KM 0.5 (AVE SAN CLAUDIO), SAG. CORAZÓN"/>
    <n v="78.7"/>
    <n v="92.7"/>
    <n v="80.7"/>
  </r>
  <r>
    <s v="Este-Central"/>
    <n v="1039"/>
    <n v="3601039"/>
    <s v="SAN JUAN"/>
    <x v="5"/>
    <s v="SHELL"/>
    <s v="IND"/>
    <m/>
    <s v="ST"/>
    <s v="SJU8"/>
    <s v="ISRAEL BENÍTEZ"/>
    <s v="CALLE DE DIEGO/EXPRESO TRUJILLO"/>
    <n v="78.7"/>
    <n v="94.7"/>
    <n v="81.7"/>
  </r>
  <r>
    <s v="Este-Central"/>
    <n v="6531"/>
    <n v="3606531"/>
    <s v="SAN JUAN"/>
    <x v="3"/>
    <s v="GULF"/>
    <m/>
    <m/>
    <s v="ST"/>
    <s v="SJU20"/>
    <s v="VICTORY S/S"/>
    <s v="AVE. SIMÓN MADERA # 7, VILLA PRADES"/>
    <n v="78.7"/>
    <n v="93.7"/>
    <n v="82.7"/>
  </r>
  <r>
    <s v="Este-Central"/>
    <n v="3210"/>
    <n v="3603210"/>
    <s v="SAN JUAN"/>
    <x v="2"/>
    <s v="MOBIL"/>
    <s v="SHELL"/>
    <d v="2022-10-01T00:00:00"/>
    <s v="ST"/>
    <s v="SJU20"/>
    <s v="CARMEN FUENTES"/>
    <s v="AVE. SIMÓN MADERA ESQ. J. ANDINO, VILLA PRADES"/>
    <n v="78.7"/>
    <n v="94.7"/>
    <n v="82.7"/>
  </r>
  <r>
    <s v="Metro"/>
    <n v="37"/>
    <n v="6400037"/>
    <s v="SAN JUAN"/>
    <x v="0"/>
    <s v="PUMA"/>
    <m/>
    <m/>
    <s v="LS"/>
    <s v="SJU1"/>
    <s v="SECUNDINO DIAZ BOU"/>
    <s v="CALLE PARANÁ, ESQ. WESSER, RÍO PIEDRAS HEIGHTS"/>
    <n v="78.7"/>
    <n v="95.7"/>
    <n v="82.7"/>
  </r>
  <r>
    <s v="Metro"/>
    <n v="2022"/>
    <n v="3602022"/>
    <s v="SAN JUAN"/>
    <x v="1"/>
    <s v="TOTAL"/>
    <m/>
    <m/>
    <s v="FR"/>
    <s v="SJU18"/>
    <s v="SAMMY ODEH"/>
    <s v="AVE. ROOSEVELT, BORINQUEN TOWERS"/>
    <n v="78.7"/>
    <n v="93.7"/>
    <n v="83.7"/>
  </r>
  <r>
    <s v="Este-Central"/>
    <n v="176"/>
    <n v="6400176"/>
    <s v="SAN JUAN"/>
    <x v="0"/>
    <s v="PUMA"/>
    <m/>
    <m/>
    <s v="LS"/>
    <s v="SJU2"/>
    <s v="GASOLINA H &amp; A CORP"/>
    <s v="CARR. #1 KM. 17, BUCARÉ"/>
    <n v="79.7"/>
    <n v="95.7"/>
    <n v="83.7"/>
  </r>
  <r>
    <s v="Este-Central"/>
    <n v="228"/>
    <n v="6400228"/>
    <s v="SAN JUAN"/>
    <x v="6"/>
    <s v="TEXACO"/>
    <s v="PUMA"/>
    <m/>
    <s v="JV"/>
    <s v="SJU8"/>
    <s v="MAHMOOD IBRAHIM ABUUSBA"/>
    <s v="AVE. DE DIEGO ESQ. EXP. TRUJILLO ALTO"/>
    <n v="79.7"/>
    <n v="96.7"/>
    <n v="83.7"/>
  </r>
  <r>
    <s v="Este-Central"/>
    <n v="268"/>
    <n v="6400268"/>
    <s v="SAN JUAN"/>
    <x v="5"/>
    <s v="SHELL"/>
    <s v="IND"/>
    <m/>
    <s v="JV"/>
    <s v="SJU8"/>
    <s v="MAHMOOD IBRAHIM ABUUSBA/ANTES PUMA, LUEGO INDEP"/>
    <s v="AVE. PONDE LEON #1203, ESQ CALLE CAPARRA, BO. VENEZUELA, RIO PIEDRAS"/>
    <n v="78.7"/>
    <n v="94.7"/>
    <n v="84.7"/>
  </r>
  <r>
    <s v="Este-Central"/>
    <n v="821"/>
    <n v="3606821"/>
    <s v="SAN JUAN"/>
    <x v="1"/>
    <s v="TOTAL"/>
    <m/>
    <m/>
    <s v="FR"/>
    <s v="SJU21"/>
    <s v="UMPIERRE (EHRET)"/>
    <s v="CARR. 1 ESQ. CARR. 176, RIO PIEDRAS"/>
    <n v="79.7"/>
    <n v="94.7"/>
    <n v="84.7"/>
  </r>
  <r>
    <s v="Metro"/>
    <n v="2023"/>
    <n v="3602023"/>
    <s v="SAN JUAN"/>
    <x v="1"/>
    <s v="TOTAL"/>
    <m/>
    <m/>
    <s v="FR"/>
    <s v="SJU14"/>
    <s v="GASETT, INC."/>
    <s v="AVE. CENTRAL, SUMMIT HILLS"/>
    <n v="81.7"/>
    <n v="95.7"/>
    <n v="84.7"/>
  </r>
  <r>
    <s v="Este-Central"/>
    <n v="3086"/>
    <n v="3603086"/>
    <s v="SAN JUAN"/>
    <x v="2"/>
    <s v="MOBIL"/>
    <s v="SHELL"/>
    <d v="2022-10-01T00:00:00"/>
    <s v="ST"/>
    <s v="SJU7"/>
    <s v="PR 845 (SAG. CORAZÓN)"/>
    <s v="PR 845 (SAGRADO CORAZÓN)"/>
    <n v="81.7"/>
    <n v="95.7"/>
    <n v="84.7"/>
  </r>
  <r>
    <s v="Metro"/>
    <n v="2074"/>
    <n v="3602074"/>
    <s v="SAN JUAN"/>
    <x v="1"/>
    <s v="TOTAL"/>
    <m/>
    <m/>
    <s v="ST"/>
    <s v="SJU15"/>
    <s v="LULU SERVICE STAR"/>
    <s v="AVE. ROBERTO H. TODD/ESQ. LAS PALMAS, SANTURCE"/>
    <n v="80.7"/>
    <n v="96.7"/>
    <n v="84.7"/>
  </r>
  <r>
    <s v="Este-Central"/>
    <n v="6775"/>
    <n v="3606775"/>
    <s v="SAN JUAN"/>
    <x v="4"/>
    <s v="CLARK"/>
    <m/>
    <m/>
    <s v="FR"/>
    <s v="SJU1"/>
    <s v=" REVIVE S/S"/>
    <s v="PR-8838 SECTOR EL CINCO"/>
    <n v="77.7"/>
    <m/>
    <n v="84.7"/>
  </r>
  <r>
    <s v="Metro"/>
    <n v="2113"/>
    <n v="3602113"/>
    <s v="SAN JUAN"/>
    <x v="1"/>
    <s v="TOTAL"/>
    <m/>
    <m/>
    <s v="FR"/>
    <s v="SJU3"/>
    <s v="LAS CUMBRES / MOHAMED ODEH"/>
    <s v="PR 842, KM. 1.2, BO CAIMITO"/>
    <n v="79.7"/>
    <n v="95.7"/>
    <n v="85.7"/>
  </r>
  <r>
    <s v="Metro"/>
    <n v="116"/>
    <n v="6400116"/>
    <s v="SAN JUAN"/>
    <x v="0"/>
    <s v="PUMA"/>
    <m/>
    <m/>
    <s v="LS"/>
    <s v="SJU3"/>
    <s v="LA CUMBRE GAS &amp; MINI MARKET INC."/>
    <s v="SANTA ROSA, ESQ. POLL LA CUMBRE BO. MONACILLOS"/>
    <n v="79.7"/>
    <n v="95.7"/>
    <n v="85.7"/>
  </r>
  <r>
    <s v="Metro"/>
    <n v="2075"/>
    <n v="3602075"/>
    <s v="SAN JUAN"/>
    <x v="1"/>
    <s v="TOTAL"/>
    <m/>
    <m/>
    <s v="FR"/>
    <s v="SJU17"/>
    <s v="LA RIVIERA / GRUPO CISNEROS"/>
    <s v="AV JOSE DE DIEGO / CALLE 48"/>
    <n v="79.7"/>
    <n v="96.7"/>
    <n v="85.7"/>
  </r>
  <r>
    <s v="Metro"/>
    <n v="2114"/>
    <n v="3602114"/>
    <s v="SAN JUAN"/>
    <x v="1"/>
    <s v="TOTAL"/>
    <m/>
    <m/>
    <s v="FR"/>
    <s v="SJU19"/>
    <s v="SANTIAGO IGLESIAS S/S"/>
    <s v="AVE. PAZ GRANELA / JULIO AYBAR"/>
    <n v="81.7"/>
    <n v="98.7"/>
    <n v="85.7"/>
  </r>
  <r>
    <s v="Metro"/>
    <n v="2116"/>
    <n v="3602116"/>
    <s v="SAN JUAN"/>
    <x v="1"/>
    <s v="TOTAL"/>
    <m/>
    <m/>
    <s v="FR"/>
    <s v="SJU18"/>
    <s v="E. GONZALEZ ALGARÍN"/>
    <s v="CALLE ESCORIAL 557 / CALLE ELMIRA"/>
    <n v="81.7"/>
    <n v="95.7"/>
    <n v="86.7"/>
  </r>
  <r>
    <s v="Metro"/>
    <n v="6"/>
    <n v="6400006"/>
    <s v="SAN JUAN"/>
    <x v="6"/>
    <s v="TEXACO"/>
    <s v="PUMA"/>
    <m/>
    <s v="LS"/>
    <s v="SJU14"/>
    <s v="ODEH PETROLEUM, INC."/>
    <s v="AVE. CENTRAL, ESQ. SAN PATRICIO, LAS LOMAS"/>
    <n v="81.7"/>
    <n v="96.7"/>
    <n v="86.7"/>
  </r>
  <r>
    <s v="Este-Central"/>
    <n v="94"/>
    <n v="6400094"/>
    <s v="SAN JUAN"/>
    <x v="0"/>
    <s v="PUMA"/>
    <m/>
    <m/>
    <s v="LS"/>
    <s v="SJU7"/>
    <s v="SENORIAL FUEL CORP SUPER 7C STORE"/>
    <s v="CARR. 176, KM. 3.8, CUPEY ALTO"/>
    <n v="81.7"/>
    <n v="96.7"/>
    <n v="86.7"/>
  </r>
  <r>
    <s v="Metro"/>
    <n v="202"/>
    <n v="6400202"/>
    <s v="SAN JUAN"/>
    <x v="6"/>
    <s v="TEXACO"/>
    <s v="PUMA"/>
    <m/>
    <s v="JV"/>
    <s v="SJU4"/>
    <s v="QUINTANA FUEL CORP. S/S"/>
    <s v="CALLE GUAYAMA # 180, ESQ. FRANCIA"/>
    <n v="82.7"/>
    <n v="97.7"/>
    <n v="86.7"/>
  </r>
  <r>
    <s v="Metro"/>
    <n v="1080"/>
    <n v="3601080"/>
    <s v="SAN JUAN"/>
    <x v="7"/>
    <s v="ECOMAXX"/>
    <m/>
    <m/>
    <s v="FR"/>
    <s v="SJU18"/>
    <s v="SUBWAY S/S"/>
    <s v="AVE. ROOSEVELT (CUARTEL GENERAL)"/>
    <n v="78.7"/>
    <n v="96.7"/>
    <n v="87.7"/>
  </r>
  <r>
    <s v="Metro"/>
    <n v="213"/>
    <n v="6400213"/>
    <s v="SAN JUAN"/>
    <x v="0"/>
    <s v="PUMA"/>
    <m/>
    <m/>
    <s v="LS"/>
    <s v="SJU14"/>
    <s v="N&amp;L, INC."/>
    <s v="AVE. CENTRAL, ESQ. SAN PATRICIO, SUMMITT HILLS,"/>
    <n v="81.7"/>
    <n v="97.7"/>
    <n v="87.7"/>
  </r>
  <r>
    <s v="Este-Central"/>
    <n v="3072"/>
    <n v="3603072"/>
    <s v="SAN JUAN"/>
    <x v="2"/>
    <s v="MOBIL"/>
    <s v="SHELL"/>
    <d v="2023-02-01T00:00:00"/>
    <s v="ST"/>
    <s v="SJU8"/>
    <s v="VARONA"/>
    <s v="AVE. 65 DE INFANTERIA"/>
    <n v="79.7"/>
    <n v="95.7"/>
    <n v="88.7"/>
  </r>
  <r>
    <s v="Metro"/>
    <n v="3089"/>
    <n v="3603089"/>
    <s v="SAN JUAN"/>
    <x v="2"/>
    <s v="MOBIL"/>
    <s v="SHELL"/>
    <d v="2022-09-01T00:00:00"/>
    <s v="ST"/>
    <s v="SJU15"/>
    <s v="HARRY LEÓN"/>
    <s v="AVE. MUÑOZ RIVERA, TRASTALLERES"/>
    <n v="82.7"/>
    <n v="97.7"/>
    <n v="88.7"/>
  </r>
  <r>
    <s v="Metro"/>
    <n v="40"/>
    <n v="6400040"/>
    <s v="SAN JUAN"/>
    <x v="0"/>
    <s v="PUMA"/>
    <m/>
    <m/>
    <s v="TJ"/>
    <s v="SJU15"/>
    <s v="GUERRA URIBE LLC"/>
    <s v="CARR. #2 KM. 3.5, SECTOR BECHARA, AVE. KENNEDY PUERTO NUEVO"/>
    <n v="84.7"/>
    <n v="99.7"/>
    <n v="88.7"/>
  </r>
  <r>
    <s v="Metro"/>
    <n v="3033"/>
    <n v="3603033"/>
    <s v="SAN JUAN"/>
    <x v="2"/>
    <s v="MOBIL"/>
    <s v="SHELL"/>
    <d v="2023-03-01T00:00:00"/>
    <s v="ST"/>
    <s v="SJU15"/>
    <s v="RAMÓN ORTIZ"/>
    <s v="AVE. FDEZ. JUNCOS, PDA 22"/>
    <n v="81.7"/>
    <n v="98.7"/>
    <n v="89.7"/>
  </r>
  <r>
    <s v="Metro"/>
    <n v="3069"/>
    <n v="3603069"/>
    <s v="SAN JUAN"/>
    <x v="2"/>
    <s v="MOBIL"/>
    <s v="SHELL"/>
    <d v="2022-09-01T00:00:00"/>
    <s v="ST"/>
    <s v="SJU5"/>
    <s v="CARLOS BAEZ"/>
    <s v="CALLE CESAR GONZALEZ, BALDRICH"/>
    <n v="82.7"/>
    <n v="98.7"/>
    <n v="89.7"/>
  </r>
  <r>
    <s v="Metro"/>
    <n v="2079"/>
    <n v="3602079"/>
    <s v="SAN JUAN"/>
    <x v="1"/>
    <s v="TOTAL"/>
    <m/>
    <m/>
    <s v="FR"/>
    <s v="SJU19"/>
    <s v="GRUPO CISNEROS"/>
    <s v="AVE. GLASGOW, COLLEGUE PARK"/>
    <n v="79.7"/>
    <n v="99.7"/>
    <n v="89.7"/>
  </r>
  <r>
    <s v="Metro"/>
    <n v="1306"/>
    <n v="3601306"/>
    <s v="SAN JUAN"/>
    <x v="4"/>
    <s v="SUNOCO"/>
    <s v="GULF"/>
    <d v="2024-04-01T00:00:00"/>
    <s v="ST"/>
    <s v="SJU10"/>
    <s v="PEDRO RODRIGUEZ"/>
    <s v="CALLE QUISQUELLA, HATO REY"/>
    <n v="77.7"/>
    <n v="85.7"/>
    <n v="94.7"/>
  </r>
  <r>
    <s v="Metro"/>
    <n v="3211"/>
    <n v="3600320"/>
    <s v="SAN JUAN"/>
    <x v="2"/>
    <s v="MOBIL"/>
    <s v="SHELL"/>
    <d v="2023-03-01T00:00:00"/>
    <s v="ST"/>
    <s v="SJU10"/>
    <s v="PEDRO CABRERA"/>
    <s v="AVE. BARBOSA, ESQ. EMMANUELLI"/>
    <n v="78.7"/>
    <n v="98.7"/>
    <n v="99.7"/>
  </r>
  <r>
    <s v="Este-Central"/>
    <n v="209"/>
    <n v="6400209"/>
    <s v="SAN JUAN"/>
    <x v="3"/>
    <s v="GULF"/>
    <s v="PUMA"/>
    <d v="2024-10-24T00:00:00"/>
    <s v="LS"/>
    <s v="SJU7"/>
    <s v="GAMA GROUP, INC"/>
    <s v="CARR. #176 KM. 1.4, CUPEY"/>
    <n v="77.7"/>
    <n v="91.7"/>
    <m/>
  </r>
  <r>
    <s v="Metro"/>
    <n v="901"/>
    <n v="6400901"/>
    <s v="SAN JUAN"/>
    <x v="6"/>
    <s v="TEXACO"/>
    <s v="ANYTIME"/>
    <m/>
    <s v="ST"/>
    <s v="SJU10"/>
    <s v="VP PETROLEM INC. (ANTES ANYTIME)"/>
    <s v="AVE ROOSEVELT, ESQ BARBOSA HATO REY"/>
    <n v="77.7"/>
    <n v="91.7"/>
    <m/>
  </r>
  <r>
    <s v="Metro"/>
    <n v="2020"/>
    <n v="3602020"/>
    <s v="SAN JUAN"/>
    <x v="1"/>
    <s v="TOTAL"/>
    <m/>
    <m/>
    <s v="ST"/>
    <s v="SJU10"/>
    <s v="HERBERT MORALES"/>
    <s v="AVE. BARBOSA/NAVARRA"/>
    <n v="77.7"/>
    <n v="91.7"/>
    <m/>
  </r>
  <r>
    <s v="Metro"/>
    <n v="1040"/>
    <n v="3601040"/>
    <s v="SAN JUAN"/>
    <x v="3"/>
    <s v="GULF"/>
    <m/>
    <m/>
    <s v="ST"/>
    <s v="SJU10"/>
    <s v="TEXXAN"/>
    <s v="AVE. BARBOSA"/>
    <n v="77.7"/>
    <n v="91.7"/>
    <m/>
  </r>
  <r>
    <s v="Metro"/>
    <n v="1146"/>
    <n v="3601146"/>
    <s v="SAN JUAN"/>
    <x v="3"/>
    <s v="GULF"/>
    <m/>
    <m/>
    <s v="FR"/>
    <s v="SJU14"/>
    <s v="RUTA 77"/>
    <s v="AV JESUS PINERO 1276 / AV JOSE DE DIEGO"/>
    <n v="77.7"/>
    <n v="92.7"/>
    <m/>
  </r>
  <r>
    <s v="Este-Central"/>
    <n v="905"/>
    <n v="6400905"/>
    <s v="SAN JUAN"/>
    <x v="2"/>
    <s v="MOBIL"/>
    <s v="SHELL"/>
    <d v="2022-11-01T00:00:00"/>
    <s v="JV"/>
    <s v="SJU8"/>
    <s v="R CONVENIENCE LLC (WISO ESCUDERO)"/>
    <s v="CARR 3 KM 2.0 65 INF "/>
    <n v="76.7"/>
    <n v="93.7"/>
    <m/>
  </r>
  <r>
    <s v="Este-Central"/>
    <n v="2011"/>
    <n v="3602011"/>
    <s v="SAN JUAN"/>
    <x v="1"/>
    <s v="TOTAL"/>
    <m/>
    <m/>
    <s v="ST"/>
    <s v="SJU8"/>
    <s v="SAN AGUSTIN"/>
    <s v="AVE. 65 DE INF/CALLE 3. SAN AGUSTIN RIO PIEDRAS"/>
    <n v="76.7"/>
    <n v="93.7"/>
    <m/>
  </r>
  <r>
    <s v="Este-Central"/>
    <n v="1086"/>
    <n v="3601086"/>
    <s v="SAN JUAN"/>
    <x v="3"/>
    <s v="GULF"/>
    <m/>
    <m/>
    <s v="ST"/>
    <s v="SJU8"/>
    <s v="EX-TOTAL, MARGINAL"/>
    <s v="AVE. 65 DE INFANTERIA, KM. 1.2"/>
    <n v="76.7"/>
    <n v="93.7"/>
    <m/>
  </r>
  <r>
    <s v="Metro"/>
    <n v="10022"/>
    <n v="3610000"/>
    <s v="SAN JUAN"/>
    <x v="5"/>
    <s v="SHELL"/>
    <s v="ESSO"/>
    <d v="2020-12-01T00:00:00"/>
    <s v="ST"/>
    <s v="SJU10"/>
    <s v="TORAL BARBOSA (ANTIGUA ESSO FITO MATTA)"/>
    <s v="AVE. BARBOSA / GUAYAMA"/>
    <n v="77.7"/>
    <n v="93.7"/>
    <m/>
  </r>
  <r>
    <s v="Metro"/>
    <n v="1090"/>
    <n v="3601090"/>
    <s v="SAN JUAN"/>
    <x v="3"/>
    <s v="GULF"/>
    <m/>
    <m/>
    <s v="FR"/>
    <s v="SJU18"/>
    <s v="SPEEDWAY"/>
    <s v="AV ROOSEVELT 1314 / CALLE DAMASCO PUERTO NUEVO"/>
    <n v="78.7"/>
    <n v="93.7"/>
    <m/>
  </r>
  <r>
    <s v="Metro"/>
    <n v="2115"/>
    <n v="3602115"/>
    <s v="SAN JUAN"/>
    <x v="1"/>
    <s v="TOTAL"/>
    <m/>
    <m/>
    <s v="FR"/>
    <s v="SJU8"/>
    <s v="SANTA ANA"/>
    <s v="AVE. MUÑOZ RIVERA 1004, HYDE PARK (DENNY'S)"/>
    <n v="77.7"/>
    <n v="94.7"/>
    <m/>
  </r>
  <r>
    <s v="Metro"/>
    <n v="933"/>
    <n v="3400933"/>
    <s v="SAN JUAN"/>
    <x v="3"/>
    <s v="GULF"/>
    <s v="PUMA"/>
    <s v="N/A"/>
    <s v="TJ"/>
    <s v="SJU15"/>
    <s v="ODEH PETROLEUM / (ANTES PUMA)"/>
    <s v="AVENIDA FERNÁNDEZ JUNCOS 1505"/>
    <n v="78.7"/>
    <n v="94.7"/>
    <m/>
  </r>
  <r>
    <s v="Metro"/>
    <n v="1118"/>
    <n v="3601118"/>
    <s v="SAN JUAN"/>
    <x v="5"/>
    <s v="SHELL"/>
    <m/>
    <m/>
    <s v="FR"/>
    <s v="SJU18"/>
    <s v="TORAL ANDALUCIA"/>
    <s v="CALLE ANDALUCIA, PUERTO NUEVO"/>
    <n v="78.7"/>
    <n v="94.7"/>
    <m/>
  </r>
  <r>
    <s v="Este-Central"/>
    <n v="822"/>
    <n v="3606822"/>
    <s v="SAN JUAN"/>
    <x v="5"/>
    <s v="SHELL"/>
    <s v="TORAL"/>
    <d v="2022-12-01T00:00:00"/>
    <s v="ST"/>
    <s v="SJU7"/>
    <s v="JOSE JUAREZ - SAN GERARDO"/>
    <s v="PR 176 - AVE VICTOR M LABIOSA INT. PR-8176"/>
    <n v="78.7"/>
    <n v="94.7"/>
    <m/>
  </r>
  <r>
    <s v="Metro"/>
    <n v="1272"/>
    <n v="3601272"/>
    <s v="SAN JUAN"/>
    <x v="3"/>
    <s v="GULF"/>
    <m/>
    <m/>
    <s v="ST"/>
    <s v="SJU12"/>
    <s v="ORLANDO DEL CASTILLO"/>
    <s v="CALLE LOIZA, SANTURCE"/>
    <n v="79.7"/>
    <n v="94.7"/>
    <m/>
  </r>
  <r>
    <s v="Metro"/>
    <n v="2157"/>
    <n v="3602157"/>
    <s v="SAN JUAN"/>
    <x v="1"/>
    <s v="TOTAL"/>
    <m/>
    <m/>
    <s v="ST"/>
    <s v="SJU15"/>
    <s v="BARTOLO, INC"/>
    <s v="AVE. FDEZ. JUNCOS/CALLE SAN JOSÉ "/>
    <n v="80.7"/>
    <n v="94.7"/>
    <m/>
  </r>
  <r>
    <s v="Metro"/>
    <n v="278"/>
    <n v="6400278"/>
    <s v="SAN JUAN"/>
    <x v="6"/>
    <s v="TEXACO"/>
    <s v="PUMA"/>
    <d v="2021-06-01T00:00:00"/>
    <s v="LS"/>
    <s v="SJU10"/>
    <s v="ROMO GROUP, LLC"/>
    <s v="CALLE QUISQUEYA ESQ. BOLIVIA"/>
    <n v="82.7"/>
    <n v="94.7"/>
    <m/>
  </r>
  <r>
    <s v="Metro"/>
    <n v="3087"/>
    <n v="3603087"/>
    <s v="SAN JUAN"/>
    <x v="2"/>
    <s v="MOBIL"/>
    <s v="SHELL"/>
    <d v="2023-03-01T00:00:00"/>
    <s v="ST"/>
    <s v="SJU6"/>
    <s v="AVE. PONCE DE LEÓN"/>
    <s v="AVE. PONCE DE LEÓN"/>
    <n v="79.7"/>
    <n v="95.7"/>
    <m/>
  </r>
  <r>
    <s v="Metro"/>
    <n v="3084"/>
    <n v="3603084"/>
    <s v="SAN JUAN"/>
    <x v="2"/>
    <s v="MOBIL"/>
    <s v="SHELL"/>
    <d v="2022-09-01T00:00:00"/>
    <s v="FR"/>
    <s v="SJU3"/>
    <s v="LAS CUMBRES"/>
    <s v="PR 842, BO CAIMITO"/>
    <n v="79.7"/>
    <n v="95.7"/>
    <m/>
  </r>
  <r>
    <s v="Metro"/>
    <n v="3035"/>
    <n v="3603035"/>
    <s v="SAN JUAN"/>
    <x v="2"/>
    <s v="MOBIL"/>
    <s v="SHELL"/>
    <d v="2022-09-01T00:00:00"/>
    <s v="ST"/>
    <s v="SJU12"/>
    <s v="ALFREDO FEIGELMULLER"/>
    <s v="CALLE LOIZA, SANTURCE"/>
    <n v="79.7"/>
    <n v="95.7"/>
    <m/>
  </r>
  <r>
    <s v="Metro"/>
    <n v="226"/>
    <n v="6400226"/>
    <s v="SAN JUAN"/>
    <x v="0"/>
    <s v="PUMA"/>
    <m/>
    <m/>
    <s v="LS"/>
    <s v="SJU9"/>
    <s v="FELIX A. BETANCES"/>
    <s v="AVE ROOSEVELT #249 / CARR 23 - DETRAS CORTE FEDERAL"/>
    <n v="79.7"/>
    <n v="95.7"/>
    <m/>
  </r>
  <r>
    <s v="Metro"/>
    <n v="2158"/>
    <n v="3602158"/>
    <s v="SAN JUAN"/>
    <x v="1"/>
    <s v="TOTAL"/>
    <m/>
    <m/>
    <s v="ST"/>
    <s v="SJU12"/>
    <s v="SANCHEZ"/>
    <s v="CALLE LOIZA/TAFT, SANTURCE"/>
    <n v="79.7"/>
    <n v="95.7"/>
    <m/>
  </r>
  <r>
    <s v="Metro"/>
    <n v="2076"/>
    <n v="3602076"/>
    <s v="SAN JUAN"/>
    <x v="1"/>
    <s v="TOTAL"/>
    <m/>
    <m/>
    <s v="ST"/>
    <s v="SJU13"/>
    <s v="REPARTO METRO.-SAMMY ODEH"/>
    <s v="AVE. AMERICO MIRANDA/CALLE 31 SE, REP. METRO."/>
    <n v="79.7"/>
    <n v="95.7"/>
    <m/>
  </r>
  <r>
    <s v="Metro"/>
    <n v="220"/>
    <n v="6400220"/>
    <s v="SAN JUAN"/>
    <x v="0"/>
    <s v="PUMA"/>
    <m/>
    <m/>
    <s v="LS"/>
    <s v="SJU18"/>
    <s v="EMA INVESTMENT CORP"/>
    <s v="AVE. ROOSEVELT # 1256"/>
    <n v="79.7"/>
    <n v="95.7"/>
    <m/>
  </r>
  <r>
    <s v="Metro"/>
    <n v="3113"/>
    <n v="3603113"/>
    <s v="SAN JUAN"/>
    <x v="2"/>
    <s v="MOBIL"/>
    <s v="SHELL"/>
    <d v="2022-09-01T00:00:00"/>
    <s v="ST"/>
    <s v="SJU12"/>
    <s v="PUNTA LAS MARÍAS"/>
    <s v="CALLE LOIZA, SANTURCE"/>
    <n v="81.7"/>
    <n v="95.7"/>
    <m/>
  </r>
  <r>
    <s v="Metro"/>
    <n v="212"/>
    <n v="6400212"/>
    <s v="SAN JUAN"/>
    <x v="0"/>
    <s v="PUMA"/>
    <m/>
    <m/>
    <s v="LS"/>
    <s v="SJU6"/>
    <s v="GASOLINERA C VEGA INC"/>
    <s v="AVE. PONCE DE LEON # 73"/>
    <n v="81.7"/>
    <n v="95.7"/>
    <m/>
  </r>
  <r>
    <s v="Metro"/>
    <n v="1078"/>
    <n v="3601078"/>
    <s v="SAN JUAN"/>
    <x v="7"/>
    <s v="ECOMAXX"/>
    <m/>
    <m/>
    <s v="ST"/>
    <s v="SJU15"/>
    <s v="KONGAS S/S"/>
    <s v="AVE. FDEZ. JUNCOS, PDA. 16"/>
    <n v="79.7"/>
    <n v="96.7"/>
    <m/>
  </r>
  <r>
    <s v="Metro"/>
    <n v="7"/>
    <n v="6400007"/>
    <s v="SAN JUAN"/>
    <x v="6"/>
    <s v="TEXACO"/>
    <s v="PUMA"/>
    <m/>
    <s v="LS"/>
    <s v="SJU17"/>
    <s v="C-FUELS, LLC"/>
    <s v="AVE. DE DIEGO &amp; CARR. #21 REP. METROPOLITANO"/>
    <n v="79.7"/>
    <n v="96.7"/>
    <m/>
  </r>
  <r>
    <s v="Metro"/>
    <n v="227"/>
    <n v="6400227"/>
    <s v="SAN JUAN"/>
    <x v="6"/>
    <s v="TEXACO"/>
    <s v="PUMA"/>
    <d v="2021-05-01T00:00:00"/>
    <s v="LS"/>
    <s v="SJU18"/>
    <s v="FRANCHISE INVESTMENTS, LLC"/>
    <s v="AVE. ROOSEVELT # 1301"/>
    <n v="80.7"/>
    <n v="96.7"/>
    <m/>
  </r>
  <r>
    <s v="Metro"/>
    <n v="431"/>
    <n v="6400431"/>
    <s v="SAN JUAN"/>
    <x v="6"/>
    <s v="TEXACO"/>
    <s v="PUMA"/>
    <m/>
    <s v="TJ"/>
    <s v="SJU19"/>
    <s v="ALTAMESA FUEL CORP. "/>
    <s v="AVE. SAN IGNACIO 1460, URB. ALTA MESA"/>
    <n v="81.7"/>
    <n v="96.7"/>
    <m/>
  </r>
  <r>
    <s v="Metro"/>
    <n v="1012"/>
    <n v="3610012"/>
    <s v="SAN JUAN"/>
    <x v="2"/>
    <s v="MOBIL"/>
    <s v="SHELL"/>
    <d v="2022-09-01T00:00:00"/>
    <s v="ST"/>
    <s v="SJU12"/>
    <s v="JOSE CORIANO"/>
    <s v="AVE MUNOZ RIVERA PARADA 5 (FRENTE A LA PLAYA)"/>
    <n v="81.7"/>
    <n v="96.7"/>
    <m/>
  </r>
  <r>
    <s v="Metro"/>
    <n v="1013"/>
    <n v="3610013"/>
    <s v="SAN JUAN"/>
    <x v="2"/>
    <s v="MOBIL"/>
    <s v="SHELL"/>
    <d v="2022-09-01T00:00:00"/>
    <s v="ST"/>
    <s v="SJU12"/>
    <s v="JOSE CHICO"/>
    <s v="AVE PONCE DE LEON PDA 5"/>
    <n v="81.7"/>
    <n v="96.7"/>
    <m/>
  </r>
  <r>
    <s v="Metro"/>
    <n v="10"/>
    <n v="6400010"/>
    <s v="SAN JUAN"/>
    <x v="0"/>
    <s v="PUMA"/>
    <m/>
    <m/>
    <s v="LS"/>
    <s v="SJU17"/>
    <s v="POWER PARTNERS LLC"/>
    <s v="CALLE 52, ESQ. 54 URB. LA RIVIERA"/>
    <n v="81.7"/>
    <n v="96.7"/>
    <m/>
  </r>
  <r>
    <s v="Este-Central"/>
    <n v="3623"/>
    <n v="3610023"/>
    <s v="SAN JUAN"/>
    <x v="2"/>
    <s v="MOBIL"/>
    <s v="SHELL"/>
    <m/>
    <s v="FR"/>
    <s v="SJU21"/>
    <s v="MOBIL LOS PASEOS"/>
    <s v="PR 199 MARGINAL AVE LAS CUMBRES"/>
    <n v="82.7"/>
    <n v="96.7"/>
    <m/>
  </r>
  <r>
    <s v="Metro"/>
    <n v="5083"/>
    <n v="3605083"/>
    <s v="SAN JUAN"/>
    <x v="5"/>
    <s v="SHELL"/>
    <m/>
    <m/>
    <s v="FR"/>
    <s v="SJU3"/>
    <s v="TORAL PLAZA INTER"/>
    <s v="PR 177, (AL LADO INTER)"/>
    <n v="79.7"/>
    <n v="97.7"/>
    <m/>
  </r>
  <r>
    <s v="Metro"/>
    <n v="205"/>
    <n v="6400205"/>
    <s v="SAN JUAN"/>
    <x v="6"/>
    <s v="TEXACO"/>
    <s v="PUMA"/>
    <m/>
    <s v="LS"/>
    <s v="SJU5"/>
    <s v="BALDRICH SERVICE STATION, INC./ANTES PUMA"/>
    <s v="AVE. ING. C. GONZALEZ #555 BALDRICH"/>
    <n v="80.7"/>
    <n v="97.7"/>
    <m/>
  </r>
  <r>
    <s v="Este-Central"/>
    <n v="388"/>
    <n v="6400388"/>
    <s v="SAN JUAN"/>
    <x v="6"/>
    <s v="TEXACO"/>
    <s v="PUMA"/>
    <d v="2020-05-01T00:00:00"/>
    <s v="LS"/>
    <s v="TRUA1"/>
    <s v="KAR SERVICES CORPORATION"/>
    <s v="CALLE ACUARIO ESQ. LESBOS, URB. VENUS GARDENS"/>
    <n v="80.7"/>
    <n v="97.7"/>
    <m/>
  </r>
  <r>
    <s v="Metro"/>
    <n v="179"/>
    <n v="6400179"/>
    <s v="SAN JUAN"/>
    <x v="0"/>
    <s v="PUMA"/>
    <m/>
    <m/>
    <s v="LS"/>
    <s v="SJU13"/>
    <s v="VP PETROLEUM INC"/>
    <s v="AVE. AMÉRICO MIRANDA ESTE / VILLA NEVAREZ "/>
    <n v="81.7"/>
    <n v="97.7"/>
    <m/>
  </r>
  <r>
    <s v="Metro"/>
    <n v="2021"/>
    <n v="3602021"/>
    <s v="SAN JUAN"/>
    <x v="1"/>
    <s v="TOTAL"/>
    <m/>
    <m/>
    <s v="FR"/>
    <s v="SJU18"/>
    <s v="CECILIA VIRSIDA"/>
    <s v="AVE. ROOSEVELT #957, AL LADO CUARTEL GENERAL"/>
    <n v="81.7"/>
    <n v="97.7"/>
    <m/>
  </r>
  <r>
    <s v="Metro"/>
    <n v="3088"/>
    <n v="3603088"/>
    <s v="SAN JUAN"/>
    <x v="2"/>
    <s v="MOBIL"/>
    <s v="SHELL"/>
    <d v="2023-03-01T00:00:00"/>
    <s v="ST"/>
    <s v="SJU5"/>
    <s v="LUIS REGIS"/>
    <s v="AVE. DOMENECH, ESQ. HOSTOS"/>
    <n v="81.7"/>
    <n v="97.7"/>
    <m/>
  </r>
  <r>
    <s v="Metro"/>
    <n v="968"/>
    <n v="6400968"/>
    <s v="SAN JUAN"/>
    <x v="6"/>
    <s v="TEXACO"/>
    <s v="PUMA"/>
    <m/>
    <s v="LS"/>
    <s v="SJU3"/>
    <s v="EAGLE ONE GAS INC."/>
    <s v="CARR 842, KM 1.9, ESQ CAMINO LOS ROMEROS, BO CAIMITO"/>
    <n v="81.7"/>
    <n v="97.7"/>
    <m/>
  </r>
  <r>
    <s v="Metro"/>
    <n v="24"/>
    <n v="6400024"/>
    <s v="SAN JUAN"/>
    <x v="6"/>
    <s v="TEXACO"/>
    <s v="PUMA"/>
    <d v="2021-09-01T00:00:00"/>
    <s v="JV"/>
    <s v="SJU8"/>
    <s v="MUÑOZ RIVERA FUEL CORP"/>
    <s v="1007 AVENIDA MUÑOZ RIVERA"/>
    <n v="82.7"/>
    <n v="97.7"/>
    <m/>
  </r>
  <r>
    <s v="Metro"/>
    <n v="69"/>
    <n v="6400069"/>
    <s v="SAN JUAN"/>
    <x v="6"/>
    <s v="TEXACO"/>
    <s v="PUMA"/>
    <d v="2021-06-01T00:00:00"/>
    <s v="LS"/>
    <s v="SJU7"/>
    <s v="CUPEY GAS, INC"/>
    <s v="CARR. 844 KM. 2.1, CUPEY BAJO"/>
    <n v="82.7"/>
    <n v="97.7"/>
    <m/>
  </r>
  <r>
    <s v="Este-Central"/>
    <n v="143"/>
    <n v="6400143"/>
    <s v="SAN JUAN"/>
    <x v="6"/>
    <s v="TEXACO"/>
    <s v="PUMA"/>
    <d v="2021-11-01T00:00:00"/>
    <s v="LS"/>
    <s v="SJU7"/>
    <s v="SAN CLAUDIO FUEL CORP"/>
    <s v="AVE. SAN CLAUDIO, CARR. 845, KM. 0.2, CUPEY"/>
    <n v="82.7"/>
    <n v="97.7"/>
    <m/>
  </r>
  <r>
    <s v="Metro"/>
    <n v="230"/>
    <n v="6400230"/>
    <s v="SAN JUAN"/>
    <x v="0"/>
    <s v="PUMA"/>
    <m/>
    <m/>
    <s v="JV"/>
    <s v="SJU4"/>
    <s v="HATO REY FUEL, CORP."/>
    <s v="AVE. MUÑOZ RIVERA #560, PARADA 35"/>
    <n v="82.7"/>
    <n v="97.7"/>
    <m/>
  </r>
  <r>
    <s v="Este-Central"/>
    <n v="3070"/>
    <n v="3603070"/>
    <s v="SAN JUAN"/>
    <x v="2"/>
    <s v="MOBIL"/>
    <s v="SHELL"/>
    <d v="2023-02-01T00:00:00"/>
    <s v="ST"/>
    <s v="SJU7"/>
    <s v="PR 176"/>
    <s v="PR 176 KM. 0.9 CUPEY BAJO"/>
    <n v="83.7"/>
    <n v="97.7"/>
    <m/>
  </r>
  <r>
    <s v="Metro"/>
    <n v="3032"/>
    <n v="3603032"/>
    <s v="SAN JUAN"/>
    <x v="2"/>
    <s v="MOBIL"/>
    <s v="SHELL"/>
    <d v="2023-03-01T00:00:00"/>
    <s v="ST"/>
    <s v="SJU15"/>
    <s v="LUIS DE JESÚS APONTE"/>
    <s v="AVE. ROBERTO H. TODD, SANTURCE"/>
    <n v="80.7"/>
    <n v="98.7"/>
    <m/>
  </r>
  <r>
    <s v="Metro"/>
    <n v="163"/>
    <n v="6400163"/>
    <s v="SAN JUAN"/>
    <x v="6"/>
    <s v="TEXACO"/>
    <s v="PUMA"/>
    <d v="2021-10-01T00:00:00"/>
    <s v="TJ"/>
    <s v="SJU19"/>
    <s v="LAS LOMAS FUEL CORP"/>
    <s v="LAS LOMAS URB. COMERCIAL DD #29"/>
    <n v="82.7"/>
    <n v="98.7"/>
    <m/>
  </r>
  <r>
    <s v="Metro"/>
    <n v="148"/>
    <n v="6400148"/>
    <s v="SAN JUAN"/>
    <x v="0"/>
    <s v="PUMA"/>
    <m/>
    <m/>
    <s v="LS"/>
    <s v="SJU5"/>
    <s v="GULF PLAZA, INC"/>
    <s v="AVE. DOMENECH 403 Y CALLE NUEVA"/>
    <n v="82.7"/>
    <n v="98.7"/>
    <m/>
  </r>
  <r>
    <s v="Metro"/>
    <n v="2077"/>
    <n v="3602077"/>
    <s v="SAN JUAN"/>
    <x v="1"/>
    <s v="TOTAL"/>
    <m/>
    <m/>
    <s v="FR"/>
    <s v="SJU14"/>
    <s v="JOSE ANIBAL RODZ"/>
    <s v="AVE. CENTRAL, PUERTO NUEVO"/>
    <n v="82.7"/>
    <n v="98.7"/>
    <m/>
  </r>
  <r>
    <s v="Metro"/>
    <n v="393"/>
    <n v="6400393"/>
    <s v="SAN JUAN"/>
    <x v="6"/>
    <s v="TEXACO"/>
    <s v="PUMA"/>
    <d v="2024-10-01T00:00:00"/>
    <s v="LS"/>
    <s v="SJU7"/>
    <s v="CECILIANA SERVICE STATION, CORP"/>
    <s v="URB. CUPEY GARDENS AVE. CECILIANA # 555 ESQ. CALLE # 1"/>
    <n v="83.7"/>
    <n v="98.7"/>
    <m/>
  </r>
  <r>
    <s v="Metro"/>
    <n v="2108"/>
    <n v="3602108"/>
    <s v="SAN JUAN"/>
    <x v="1"/>
    <s v="TOTAL"/>
    <m/>
    <m/>
    <s v="ST"/>
    <s v="SJU5"/>
    <s v="BARTOLO, INC"/>
    <s v="AV JESUS PINERO 263 / W/ CALLE HOSTOS, PROXIMO MUNOZ RIVERSA"/>
    <n v="84.7"/>
    <n v="98.7"/>
    <m/>
  </r>
  <r>
    <s v="Metro"/>
    <n v="2080"/>
    <n v="3602080"/>
    <s v="SAN JUAN"/>
    <x v="1"/>
    <s v="TOTAL"/>
    <m/>
    <m/>
    <s v="FR"/>
    <s v="SJU1"/>
    <s v="MIGUEL OLMEDO"/>
    <s v="PR 177, OLMEDO PLAZA"/>
    <n v="81.7"/>
    <n v="99.7"/>
    <m/>
  </r>
  <r>
    <s v="Metro"/>
    <n v="119"/>
    <n v="6400119"/>
    <s v="SAN JUAN"/>
    <x v="6"/>
    <s v="TEXACO"/>
    <s v="PUMA"/>
    <d v="2023-12-01T00:00:00"/>
    <s v="LS"/>
    <s v="SJU14"/>
    <s v="GUERRA 5, INC."/>
    <s v="AVE. CENTRAL &amp; 1039 PUERTO  NUEVO"/>
    <n v="82.7"/>
    <n v="101.7"/>
    <m/>
  </r>
  <r>
    <s v="Metro"/>
    <n v="937"/>
    <n v="6400937"/>
    <s v="SAN JUAN"/>
    <x v="6"/>
    <s v="TEXACO"/>
    <s v="PUMA"/>
    <d v="2021-02-01T00:00:00"/>
    <s v="TJ"/>
    <s v="SJU15"/>
    <s v="MG ENERGY LLC"/>
    <s v="AVE FERNANDEZ JUNCOS 816 (MIRAMAR)"/>
    <n v="83.7"/>
    <n v="101.7"/>
    <m/>
  </r>
  <r>
    <s v="Este"/>
    <n v="159"/>
    <n v="6400159"/>
    <s v="SAN JUAN"/>
    <x v="0"/>
    <s v="PUMA"/>
    <m/>
    <m/>
    <s v="TJ"/>
    <s v="SJU15"/>
    <s v="GUERRA 5, INC."/>
    <s v="CALLE LUCHETTI &amp; MARGINAL, CONDADO"/>
    <n v="83.7"/>
    <n v="102.7"/>
    <m/>
  </r>
  <r>
    <s v="Metro"/>
    <n v="210"/>
    <n v="6400210"/>
    <s v="SAN JUAN"/>
    <x v="0"/>
    <s v="PUMA"/>
    <m/>
    <m/>
    <s v="TJ"/>
    <s v="SJU15"/>
    <s v="FOOD AND GAS SERVICE STATION INC. / AL LADO WALMART"/>
    <s v="AVE. FERNANDEZ JUNCOS 1256 / PR-2"/>
    <n v="84.7"/>
    <n v="102.7"/>
    <m/>
  </r>
  <r>
    <s v="Metro"/>
    <n v="6783"/>
    <n v="3606783"/>
    <s v="SAN JUAN"/>
    <x v="2"/>
    <s v="MOBIL"/>
    <s v="SHELL"/>
    <d v="2022-09-01T00:00:00"/>
    <s v="ST"/>
    <s v="SJU12"/>
    <s v="MALDONADO LEMA"/>
    <s v="CALLE LOIZA, SANTURCE"/>
    <n v="83.7"/>
    <n v="103.7"/>
    <m/>
  </r>
  <r>
    <s v="Metro"/>
    <n v="50"/>
    <n v="6400050"/>
    <s v="SAN JUAN"/>
    <x v="6"/>
    <s v="TEXACO"/>
    <s v="PUMA"/>
    <m/>
    <s v="TJ"/>
    <s v="SJU12"/>
    <s v="DEL MAR INVESTMENT GROUP INC"/>
    <s v="1908 AVENIDA MCLEARY"/>
    <n v="85.7"/>
    <n v="105.7"/>
    <m/>
  </r>
  <r>
    <s v="Metro"/>
    <n v="2184"/>
    <n v="3602184"/>
    <s v="SAN JUAN"/>
    <x v="1"/>
    <s v="TOTAL"/>
    <m/>
    <m/>
    <s v="ST"/>
    <s v="SJU15"/>
    <s v="MIRAMAR"/>
    <s v="AVE. PONCE DE LEÓN/MADRID"/>
    <n v="89.7"/>
    <n v="105.7"/>
    <m/>
  </r>
  <r>
    <s v="Este-Central"/>
    <n v="795"/>
    <n v="3400795"/>
    <s v="SAN JUAN"/>
    <x v="3"/>
    <s v="GULF"/>
    <m/>
    <m/>
    <s v="ST"/>
    <s v="SJU20"/>
    <s v="VP PETROLEUM - VILLA PRADES (PUMA&gt;ANYTIME&gt;GULF)"/>
    <s v="CALLE JULIO ANDINO #582 URB. VILLA PRADES"/>
    <n v="77.7"/>
    <m/>
    <m/>
  </r>
  <r>
    <s v="Metro"/>
    <n v="6538"/>
    <n v="3606538"/>
    <s v="SAN JUAN"/>
    <x v="4"/>
    <s v="RUTA 76"/>
    <m/>
    <d v="2022-12-01T00:00:00"/>
    <s v="ST"/>
    <s v="SJU15"/>
    <s v="ULTIMA PARADA "/>
    <s v="AVE. FDEZ JUNCOS"/>
    <n v="78.7"/>
    <m/>
    <m/>
  </r>
  <r>
    <s v="Metro"/>
    <n v="1077"/>
    <n v="3601077"/>
    <s v="SAN JUAN"/>
    <x v="3"/>
    <s v="GULF"/>
    <s v="IND"/>
    <s v="N/A"/>
    <s v="ST"/>
    <s v="SJU15"/>
    <s v="CARIBE"/>
    <s v="AVE. ROBERTO H. TODD, SANTURCE"/>
    <n v="79.7"/>
    <m/>
    <m/>
  </r>
  <r>
    <s v="Metro"/>
    <n v="2159"/>
    <n v="3602159"/>
    <s v="SAN JUAN"/>
    <x v="1"/>
    <s v="TOTAL"/>
    <m/>
    <m/>
    <s v="ST"/>
    <s v="SJU12"/>
    <s v="SANTA TERESITA"/>
    <s v="CALLE LOIZA, SANTURCE"/>
    <m/>
    <m/>
    <m/>
  </r>
  <r>
    <s v="Este-Central"/>
    <n v="18"/>
    <n v="6400018"/>
    <s v="SAN LORENZO"/>
    <x v="0"/>
    <s v="PUMA"/>
    <m/>
    <m/>
    <s v="CJ"/>
    <s v="SANL1"/>
    <s v="HHF SERVICE STATION INC"/>
    <s v="CARR 181 / CARR 9931, KM.HM 30.0 BO HATO"/>
    <n v="80.7"/>
    <n v="96.7"/>
    <n v="83.7"/>
  </r>
  <r>
    <s v="Este-Central"/>
    <n v="366"/>
    <n v="6400366"/>
    <s v="SAN LORENZO"/>
    <x v="6"/>
    <s v="TEXACO"/>
    <s v="PUMA"/>
    <d v="2021-11-01T00:00:00"/>
    <s v="CJ"/>
    <s v="SANL2"/>
    <s v="MOTHER &amp; SONS ADMINISTRATION SERVICE INC"/>
    <s v="CARR 132 KM 1.1 BO QUEMADO "/>
    <n v="81.7"/>
    <n v="98.7"/>
    <n v="83.7"/>
  </r>
  <r>
    <s v="Este-Central"/>
    <n v="6785"/>
    <n v="3606785"/>
    <s v="SAN LORENZO"/>
    <x v="7"/>
    <s v="ECOMAXX"/>
    <m/>
    <m/>
    <s v="JF"/>
    <s v="SANL1"/>
    <s v="CERRO GORDO S/S"/>
    <s v="PR 916, KM. 1.0"/>
    <n v="79.7"/>
    <n v="93.7"/>
    <n v="84.7"/>
  </r>
  <r>
    <s v="Este-Central"/>
    <n v="2160"/>
    <n v="3602160"/>
    <s v="SAN LORENZO"/>
    <x v="1"/>
    <s v="TOTAL"/>
    <m/>
    <m/>
    <s v="JF"/>
    <s v="SANL1"/>
    <s v="MANGO TREE S/S"/>
    <s v="PR 183, ESQ. 916"/>
    <n v="81.7"/>
    <n v="95.7"/>
    <n v="84.7"/>
  </r>
  <r>
    <s v="Este-Central"/>
    <n v="233"/>
    <n v="6400233"/>
    <s v="SAN LORENZO"/>
    <x v="6"/>
    <s v="TEXACO"/>
    <s v="PUMA"/>
    <d v="2021-07-01T00:00:00"/>
    <s v="CJ"/>
    <s v="SANL2"/>
    <s v="ARMANDO ROSADO MOLINA"/>
    <s v="CARR. # 181 KM 14.3 BO. ESPINO"/>
    <n v="81.7"/>
    <n v="96.7"/>
    <n v="84.7"/>
  </r>
  <r>
    <s v="Este-Central"/>
    <n v="287"/>
    <n v="6400287"/>
    <s v="SAN LORENZO"/>
    <x v="0"/>
    <s v="PUMA"/>
    <m/>
    <m/>
    <s v="CJ"/>
    <s v="SANL2"/>
    <s v="QUEMADOS S/S LLC"/>
    <s v="CARR. #181, KM. 2.2, BO. QUEMADOS"/>
    <n v="81.7"/>
    <n v="98.7"/>
    <n v="84.7"/>
  </r>
  <r>
    <s v="Este-Central"/>
    <n v="1274"/>
    <n v="3601274"/>
    <s v="SAN LORENZO"/>
    <x v="7"/>
    <s v="ECOMAXX"/>
    <m/>
    <m/>
    <s v="JF"/>
    <s v="SANL2"/>
    <s v="ANGEL HERNANDEZ"/>
    <s v="PR 183, KM. 2,.1 (CALLE J.DE DIEGO)"/>
    <n v="81.7"/>
    <n v="98.7"/>
    <n v="86.7"/>
  </r>
  <r>
    <s v="Este-Central"/>
    <n v="3114"/>
    <n v="3603114"/>
    <s v="SAN LORENZO"/>
    <x v="2"/>
    <s v="MOBIL"/>
    <s v="SHELL"/>
    <d v="2022-11-01T00:00:00"/>
    <s v="JF"/>
    <s v="SANL1"/>
    <s v="CARLOS E. ROLDÁN"/>
    <s v="CALLE JOSE DE DIEGO"/>
    <n v="81.7"/>
    <n v="95.7"/>
    <n v="95.7"/>
  </r>
  <r>
    <s v="Este-Central"/>
    <n v="6777"/>
    <n v="3606777"/>
    <s v="SAN LORENZO"/>
    <x v="3"/>
    <s v="GULF"/>
    <m/>
    <m/>
    <s v="JF"/>
    <s v="SANL1"/>
    <s v=" PR 183, KM.7.0"/>
    <s v=" PR 183, KM.7.0"/>
    <n v="78.7"/>
    <n v="92.7"/>
    <m/>
  </r>
  <r>
    <s v="Este-Central"/>
    <n v="8011"/>
    <n v="3608011"/>
    <s v="SAN LORENZO"/>
    <x v="3"/>
    <s v="GULF"/>
    <s v="IND"/>
    <d v="2023-02-01T00:00:00"/>
    <s v="CJ"/>
    <s v="SANL1"/>
    <s v="MONTANEZ SERVICE STATION"/>
    <s v="CALLE JOSE DE DIEGO"/>
    <n v="79.7"/>
    <n v="92.7"/>
    <m/>
  </r>
  <r>
    <s v="Este-Central"/>
    <n v="428"/>
    <n v="6400428"/>
    <s v="SAN LORENZO"/>
    <x v="0"/>
    <s v="PUMA"/>
    <m/>
    <m/>
    <s v="CJ"/>
    <s v="SANL1"/>
    <s v="MOTHER &amp; SONS ADMINISTRATION SERVICE INC"/>
    <s v="CARR. 183 KM. 3.9"/>
    <m/>
    <m/>
    <m/>
  </r>
  <r>
    <s v="Noroeste"/>
    <n v="1276"/>
    <n v="3601276"/>
    <s v="SAN SEBASTIAN"/>
    <x v="3"/>
    <s v="GULF"/>
    <m/>
    <m/>
    <s v="TT"/>
    <s v="SSE1"/>
    <s v="SPEED WAY"/>
    <s v="PR 125, KM. 18.5"/>
    <n v="79.7"/>
    <n v="95.7"/>
    <n v="79.7"/>
  </r>
  <r>
    <s v="Noroeste"/>
    <n v="2163"/>
    <n v="3602163"/>
    <s v="SAN SEBASTIAN"/>
    <x v="1"/>
    <s v="TOTAL"/>
    <m/>
    <m/>
    <s v="TT"/>
    <s v="SSE1"/>
    <s v="GERARDO PÉREZ"/>
    <s v="PR 111, INT. PR 446, BO. ROBLE"/>
    <n v="80.7"/>
    <n v="95.7"/>
    <n v="82.7"/>
  </r>
  <r>
    <s v="Noroeste"/>
    <n v="2161"/>
    <n v="3602161"/>
    <s v="SAN SEBASTIAN"/>
    <x v="1"/>
    <s v="TOTAL"/>
    <m/>
    <m/>
    <s v="TT"/>
    <s v="SSE1"/>
    <s v="PR 125"/>
    <s v="PR 111R / ESQ PR 119"/>
    <n v="80.7"/>
    <n v="95.7"/>
    <n v="82.7"/>
  </r>
  <r>
    <s v="Noroeste"/>
    <n v="5117"/>
    <n v="3605117"/>
    <s v="SAN SEBASTIAN"/>
    <x v="2"/>
    <s v="MOBIL"/>
    <s v="SHELL"/>
    <d v="2022-09-01T00:00:00"/>
    <s v="TT"/>
    <s v="SSE1"/>
    <s v="YONSUE"/>
    <s v="CARR. 111,  KM. 13.4 "/>
    <n v="79.7"/>
    <n v="95.7"/>
    <n v="83.7"/>
  </r>
  <r>
    <s v="Noroeste"/>
    <n v="3115"/>
    <n v="3603115"/>
    <s v="SAN SEBASTIAN"/>
    <x v="2"/>
    <s v="MOBIL"/>
    <s v="SHELL"/>
    <d v="2022-10-01T00:00:00"/>
    <s v="TT"/>
    <s v="SSE1"/>
    <s v="PETER HERNÁNDEZ"/>
    <s v="PR 125, INT. 119, KM. 21"/>
    <n v="80.7"/>
    <n v="95.7"/>
    <n v="86.7"/>
  </r>
  <r>
    <s v="Noroeste"/>
    <n v="36110"/>
    <n v="3610010"/>
    <s v="SAN SEBASTIAN"/>
    <x v="7"/>
    <s v="ECOMAXX"/>
    <m/>
    <m/>
    <s v="TT"/>
    <s v="SSE1"/>
    <s v="ECOMAX SS"/>
    <s v="CARR #125, KM 19.1"/>
    <n v="80.7"/>
    <n v="96.7"/>
    <m/>
  </r>
  <r>
    <s v="Noroeste"/>
    <n v="951"/>
    <n v="6400951"/>
    <s v="SAN SEBASTIAN"/>
    <x v="0"/>
    <s v="PUMA"/>
    <m/>
    <m/>
    <s v="JR"/>
    <s v="SSE1"/>
    <s v="PEP GAS COMPANY INC."/>
    <s v="CARR #125, KM 18.7"/>
    <n v="80.7"/>
    <n v="99.7"/>
    <m/>
  </r>
  <r>
    <s v="Noroeste"/>
    <n v="1280"/>
    <n v="3601280"/>
    <s v="SAN SEBASTIAN"/>
    <x v="4"/>
    <s v="CLARK"/>
    <m/>
    <m/>
    <s v="TT"/>
    <s v="SSE1"/>
    <s v="CLARK (ANTES RAHOLISA S/S)"/>
    <s v="PR 125, KM. 19.7"/>
    <n v="79.7"/>
    <m/>
    <m/>
  </r>
  <r>
    <s v="Sureste"/>
    <n v="1284"/>
    <n v="3601284"/>
    <s v="SANTA ISABEL"/>
    <x v="7"/>
    <s v="ECOMAXX"/>
    <m/>
    <m/>
    <s v="RD"/>
    <s v="SANIS1"/>
    <s v="EL ECONOMICO S/S"/>
    <s v="PR 153"/>
    <n v="80.7"/>
    <n v="99.7"/>
    <n v="82.7"/>
  </r>
  <r>
    <s v="Sureste"/>
    <n v="3015"/>
    <n v="3603015"/>
    <s v="SANTA ISABEL"/>
    <x v="2"/>
    <s v="MOBIL"/>
    <s v="SHELL"/>
    <d v="2022-12-01T00:00:00"/>
    <s v="RD"/>
    <s v="SANIS1"/>
    <s v="FRANCISCO SELLA"/>
    <s v="PR 53, COAMO BY-PASS, SALIDA SUR"/>
    <n v="82.7"/>
    <n v="96.7"/>
    <n v="83.7"/>
  </r>
  <r>
    <s v="Sureste"/>
    <n v="3016"/>
    <n v="3603016"/>
    <s v="SANTA ISABEL"/>
    <x v="2"/>
    <s v="MOBIL"/>
    <s v="SHELL"/>
    <d v="2022-12-01T00:00:00"/>
    <s v="RD"/>
    <s v="SANIS1"/>
    <s v="NÉSTOR ROLÓN"/>
    <s v="PR 53, COAMO BY-PASS, SALIDA NORTE"/>
    <n v="83.7"/>
    <n v="97.7"/>
    <n v="84.7"/>
  </r>
  <r>
    <s v="Central"/>
    <n v="2206"/>
    <n v="3602206"/>
    <s v="TOA ALTA"/>
    <x v="3"/>
    <s v="GULF"/>
    <m/>
    <m/>
    <s v="FC"/>
    <s v="TOAA4"/>
    <s v="LUIS RIVERA"/>
    <s v="PR 861, KM. 3.9, BO BUCARABONES"/>
    <n v="75.7"/>
    <n v="92.7"/>
    <n v="77.7"/>
  </r>
  <r>
    <s v="Norte"/>
    <n v="3599"/>
    <n v="3603599"/>
    <s v="TOA ALTA"/>
    <x v="3"/>
    <s v="GULF"/>
    <m/>
    <m/>
    <s v="FC"/>
    <s v="TOAA1"/>
    <s v="GULF S/S"/>
    <s v="PR-165 SALIDA A TOA ALTA"/>
    <n v="77.7"/>
    <n v="93.7"/>
    <n v="79.7"/>
  </r>
  <r>
    <s v="Norte"/>
    <n v="2209"/>
    <n v="3602209"/>
    <s v="TOA ALTA"/>
    <x v="3"/>
    <s v="GULF"/>
    <m/>
    <m/>
    <s v="FC"/>
    <s v="TOAA3"/>
    <s v="RIVERA S/S"/>
    <s v="PR 165, INT. PR 824"/>
    <n v="77.7"/>
    <n v="95.7"/>
    <n v="79.7"/>
  </r>
  <r>
    <s v="Central"/>
    <n v="349"/>
    <n v="3600349"/>
    <s v="TOA ALTA"/>
    <x v="1"/>
    <s v="TOTAL"/>
    <m/>
    <m/>
    <s v="FC"/>
    <s v="TOAA4"/>
    <s v="SUNSHINE PETROLEUM"/>
    <s v="BO SABANA"/>
    <n v="82.7"/>
    <n v="98.7"/>
    <n v="82.7"/>
  </r>
  <r>
    <s v="Central"/>
    <n v="348"/>
    <n v="3600348"/>
    <s v="TOA ALTA"/>
    <x v="2"/>
    <s v="MOBIL"/>
    <s v="SHELL"/>
    <d v="2023-03-01T00:00:00"/>
    <s v="FC"/>
    <s v="TOAA4"/>
    <s v="SUNSHINE PETROLEUM"/>
    <s v="PR 829 KM 2.7 BARRIO PINA "/>
    <n v="79.7"/>
    <n v="94.7"/>
    <n v="83.7"/>
  </r>
  <r>
    <s v="Norte"/>
    <n v="103"/>
    <n v="6400103"/>
    <s v="TOA ALTA"/>
    <x v="0"/>
    <s v="PUMA"/>
    <m/>
    <m/>
    <s v="SM"/>
    <s v="TOAA1"/>
    <s v="TOA ALTA FUEL CORP."/>
    <s v="CARR. 165 KM. 1.7 DORADO"/>
    <n v="79.7"/>
    <n v="94.7"/>
    <n v="84.7"/>
  </r>
  <r>
    <s v="Central"/>
    <n v="472"/>
    <n v="6400472"/>
    <s v="TOA ALTA"/>
    <x v="6"/>
    <s v="TEXACO"/>
    <s v="PUMA"/>
    <m/>
    <s v="CC"/>
    <s v="TOAA2"/>
    <s v="ROBERTO SEIJO MARERO DBA ROCA SERV STATION"/>
    <s v="CARR. 861, KM. 5.1, TOA ALTA"/>
    <n v="80.7"/>
    <n v="96.7"/>
    <n v="85.7"/>
  </r>
  <r>
    <s v="Central"/>
    <n v="1007"/>
    <n v="3610500"/>
    <s v="TOA ALTA"/>
    <x v="6"/>
    <s v="TEXACO"/>
    <m/>
    <m/>
    <s v="FC"/>
    <s v="TOAA4"/>
    <s v="LA LOMA S/S"/>
    <s v="PR 827 BARRIO PINA"/>
    <n v="80.7"/>
    <n v="96.7"/>
    <n v="85.7"/>
  </r>
  <r>
    <s v="Central"/>
    <n v="9999"/>
    <n v="3609999"/>
    <s v="TOA ALTA"/>
    <x v="2"/>
    <s v="MOBIL"/>
    <s v="SHELL"/>
    <d v="2022-11-01T00:00:00"/>
    <s v="FC"/>
    <s v="TOAA4"/>
    <s v="MOBIL S/S (ANTES SHELL)"/>
    <s v="PR 167, Km. 14.8"/>
    <n v="81.7"/>
    <n v="96.7"/>
    <n v="85.7"/>
  </r>
  <r>
    <s v="Norte"/>
    <n v="2208"/>
    <n v="3602208"/>
    <s v="TOA ALTA"/>
    <x v="1"/>
    <s v="TOTAL"/>
    <m/>
    <m/>
    <s v="FC"/>
    <s v="TOAA2"/>
    <s v="CHEO'S (JOSÉ M. PEREZ)"/>
    <s v="PR 165, KM. 4.7, BO QUEBRADAS"/>
    <n v="80.7"/>
    <n v="98.7"/>
    <n v="85.7"/>
  </r>
  <r>
    <s v="Norte"/>
    <n v="349"/>
    <n v="6400349"/>
    <s v="TOA ALTA"/>
    <x v="0"/>
    <s v="PUMA"/>
    <m/>
    <m/>
    <s v="SM"/>
    <s v="TOAA1"/>
    <s v="ORTÍZ &amp; RAMÍREZ SERVICE STATION"/>
    <s v="CARR. #165, KM. 10.1, BO. CONTORNO"/>
    <n v="79.7"/>
    <n v="95.7"/>
    <n v="86.7"/>
  </r>
  <r>
    <s v="Norte"/>
    <n v="2027"/>
    <n v="3602027"/>
    <s v="TOA ALTA"/>
    <x v="1"/>
    <s v="TOTAL"/>
    <m/>
    <m/>
    <s v="FC"/>
    <s v="TOAA1"/>
    <s v="JOSÉ M. PEREZ"/>
    <s v="PR 165, KM. 10.6"/>
    <n v="80.7"/>
    <n v="98.7"/>
    <n v="88.7"/>
  </r>
  <r>
    <s v="Central"/>
    <n v="3211"/>
    <n v="3603211"/>
    <s v="TOA ALTA"/>
    <x v="2"/>
    <s v="MOBIL"/>
    <s v="SHELL"/>
    <d v="2022-10-01T00:00:00"/>
    <s v="FC"/>
    <s v="TOAA4"/>
    <s v="JOSÉ TERRAZA"/>
    <s v="PR 861, INT. PR 827"/>
    <n v="79.7"/>
    <n v="97.7"/>
    <m/>
  </r>
  <r>
    <s v="Central"/>
    <n v="2207"/>
    <n v="3602207"/>
    <s v="TOA ALTA"/>
    <x v="1"/>
    <s v="TOTAL"/>
    <m/>
    <m/>
    <s v="FC"/>
    <s v="TOAA4"/>
    <s v="GLP INC."/>
    <s v="PR 861, KM. 3.9, BO. PIÑAS"/>
    <n v="80.7"/>
    <n v="98.7"/>
    <m/>
  </r>
  <r>
    <s v="Norte"/>
    <n v="6786"/>
    <n v="3606786"/>
    <s v="TOA ALTA"/>
    <x v="4"/>
    <s v="IND"/>
    <m/>
    <m/>
    <s v="FC"/>
    <s v="TOAA4"/>
    <s v="RAMÓN L. NIEVES"/>
    <s v="CARR. # 159 KM. 19.6 BO. QUEBRADA ARENA"/>
    <n v="79.7"/>
    <m/>
    <m/>
  </r>
  <r>
    <s v="Norte"/>
    <n v="1069"/>
    <n v="3601069"/>
    <s v="TOA ALTA"/>
    <x v="4"/>
    <s v="IND"/>
    <m/>
    <m/>
    <s v="FC"/>
    <s v="TOAA4"/>
    <s v="ORO NEGRO"/>
    <s v="CALLE MUÑOZ RIVERA"/>
    <m/>
    <m/>
    <m/>
  </r>
  <r>
    <s v="Norte"/>
    <n v="1150"/>
    <n v="3601150"/>
    <s v="TOA BAJA"/>
    <x v="3"/>
    <s v="GULF"/>
    <m/>
    <m/>
    <s v="FC"/>
    <s v="TOAA1"/>
    <s v="LA VIRGENCITA S/S"/>
    <s v="PR 2, KM. 22.4, LA VIRGENCITA"/>
    <n v="76.7"/>
    <n v="91.7"/>
    <n v="75.7"/>
  </r>
  <r>
    <s v="Norte"/>
    <n v="1151"/>
    <n v="3601151"/>
    <s v="TOA BAJA"/>
    <x v="3"/>
    <s v="GULF"/>
    <m/>
    <m/>
    <s v="FC"/>
    <s v="TOAB2"/>
    <s v="ALEX ALONSO"/>
    <s v="PR 2, KM. 20.3 (CERCA HOLSUM)"/>
    <n v="76.7"/>
    <n v="91.7"/>
    <n v="75.7"/>
  </r>
  <r>
    <s v="Metro"/>
    <n v="13"/>
    <n v="6400013"/>
    <s v="TOA BAJA"/>
    <x v="4"/>
    <s v="IND"/>
    <s v="PUMA"/>
    <m/>
    <s v="TJ"/>
    <s v="TOAB1"/>
    <s v="FUENTES SECOND STATION LLC"/>
    <s v="AVE. COMERIO NORTE ESQ. BO. SABANA SECA, LEVITTOWN (RIO HONDO)"/>
    <n v="75.7"/>
    <n v="89.7"/>
    <n v="76.7"/>
  </r>
  <r>
    <s v="Norte"/>
    <n v="1307"/>
    <n v="3601307"/>
    <s v="TOA BAJA"/>
    <x v="5"/>
    <s v="SHELL"/>
    <m/>
    <m/>
    <s v="FC"/>
    <s v="TOAB2"/>
    <s v="TORAL"/>
    <s v="PR 2, KM. 20.3 (FRENTE HOLSUM)"/>
    <n v="76.7"/>
    <n v="91.7"/>
    <n v="76.7"/>
  </r>
  <r>
    <s v="Norte"/>
    <n v="1070"/>
    <n v="3601070"/>
    <s v="TOA BAJA"/>
    <x v="4"/>
    <s v="AMERICAN PET"/>
    <m/>
    <m/>
    <s v="FC"/>
    <s v="TOAB1"/>
    <s v="AMERICAN PETROLEUM"/>
    <s v="PR 865, CAMPANILLAS"/>
    <n v="78.7"/>
    <n v="93.7"/>
    <n v="77.7"/>
  </r>
  <r>
    <s v="Norte"/>
    <n v="1149"/>
    <n v="3601149"/>
    <s v="TOA BAJA"/>
    <x v="4"/>
    <s v="AMERICAN PET"/>
    <m/>
    <m/>
    <s v="FC"/>
    <s v="TOAB1"/>
    <s v="AMERICAN PETROLEUM"/>
    <s v="PR 865, CAMPANILLAS"/>
    <n v="78.7"/>
    <n v="93.7"/>
    <n v="77.7"/>
  </r>
  <r>
    <s v="Norte"/>
    <n v="6027"/>
    <n v="3606027"/>
    <s v="TOA BAJA"/>
    <x v="3"/>
    <s v="GULF"/>
    <m/>
    <m/>
    <s v="FC"/>
    <s v="TOAB2"/>
    <s v="LA MINA"/>
    <s v="PR 2, KM. 18.5 "/>
    <n v="75.7"/>
    <n v="89.7"/>
    <n v="78.7"/>
  </r>
  <r>
    <s v="Norte"/>
    <n v="851"/>
    <n v="3606851"/>
    <s v="TOA BAJA"/>
    <x v="1"/>
    <s v="TOTAL"/>
    <m/>
    <m/>
    <s v="FC"/>
    <s v="TOAB1"/>
    <s v="LEVITTOWN S/S (MANUEL AQUINO)"/>
    <s v="AVE SABANA SECA/ESQ VILLALOBOS"/>
    <n v="78.7"/>
    <n v="93.7"/>
    <n v="81.7"/>
  </r>
  <r>
    <s v="Metro"/>
    <n v="2118"/>
    <n v="3602118"/>
    <s v="TOA BAJA"/>
    <x v="1"/>
    <s v="TOTAL"/>
    <m/>
    <m/>
    <s v="FC"/>
    <s v="TOAB1"/>
    <s v="JOSÉ OLIVO"/>
    <s v="PR 165, KM. 3.5 /W/RIVER CHANNELS"/>
    <n v="82.7"/>
    <n v="97.7"/>
    <n v="83.7"/>
  </r>
  <r>
    <s v="Norte"/>
    <n v="2211"/>
    <n v="3602211"/>
    <s v="TOA BAJA"/>
    <x v="6"/>
    <s v="TEXACO"/>
    <s v="SHELL"/>
    <d v="2024-04-01T00:00:00"/>
    <s v="FC"/>
    <s v="TOAB3"/>
    <s v="SUPER GAS STATION"/>
    <s v="PR 2, KM. 18.6 "/>
    <n v="77.7"/>
    <n v="92.7"/>
    <n v="87.7"/>
  </r>
  <r>
    <s v="Norte"/>
    <n v="825"/>
    <n v="3606825"/>
    <s v="TOA BAJA"/>
    <x v="3"/>
    <s v="GULF"/>
    <m/>
    <m/>
    <s v="FC"/>
    <s v="TOAB1"/>
    <s v="SUPERMERCADO AMIGO"/>
    <s v="AVE. LOS DOMINICOS / AV SABANA SECA"/>
    <n v="79.7"/>
    <n v="95.7"/>
    <n v="87.7"/>
  </r>
  <r>
    <s v="Norte"/>
    <n v="2210"/>
    <n v="3602210"/>
    <s v="TOA BAJA"/>
    <x v="1"/>
    <s v="TOTAL"/>
    <m/>
    <m/>
    <s v="FC"/>
    <s v="TOAB3"/>
    <s v="CANDELARIA"/>
    <s v="PR 863, KM. 0.2, BARRIO PÁJAROS "/>
    <n v="77.7"/>
    <n v="94.7"/>
    <s v=" "/>
  </r>
  <r>
    <s v="Norte"/>
    <n v="949"/>
    <n v="6400949"/>
    <s v="TOA BAJA"/>
    <x v="0"/>
    <s v="PUMA"/>
    <m/>
    <m/>
    <s v="CC"/>
    <s v="TOAB2"/>
    <s v="WILBERT ORTIZ"/>
    <s v="CARR #2 KM 18.3, BARRIO CANDELARIA"/>
    <n v="80.7"/>
    <n v="96.7"/>
    <s v=" "/>
  </r>
  <r>
    <s v="Norte"/>
    <n v="306"/>
    <n v="6400306"/>
    <s v="TOA BAJA"/>
    <x v="0"/>
    <s v="PUMA"/>
    <m/>
    <m/>
    <s v="CC"/>
    <s v="TOAB4"/>
    <s v="GUERRA 5, INC."/>
    <s v="CARR. 866 INT. 867 BO SABANA SECA"/>
    <n v="83.7"/>
    <n v="99.7"/>
    <s v=" "/>
  </r>
  <r>
    <s v="Metro"/>
    <n v="3023"/>
    <n v="3603023"/>
    <s v="TOA BAJA"/>
    <x v="2"/>
    <s v="MOBIL"/>
    <s v="SHELL"/>
    <d v="2023-03-01T00:00:00"/>
    <s v="FC"/>
    <s v="TOAB1"/>
    <s v="DAVID PAGÁN"/>
    <s v="BOULEVARD LEVITTOWN"/>
    <n v="77.7"/>
    <n v="91.7"/>
    <m/>
  </r>
  <r>
    <s v="Metro"/>
    <n v="299"/>
    <n v="6400299"/>
    <s v="TOA BAJA"/>
    <x v="6"/>
    <s v="TEXACO"/>
    <s v="PUMA"/>
    <m/>
    <s v="TJ"/>
    <s v="TOAB1"/>
    <s v="LEVITTOWN SERVICE STATION INC"/>
    <s v="AVE. COMERIO ESQ. AVE. SABANA SECA, LEVITTOWN"/>
    <n v="82.7"/>
    <n v="98.7"/>
    <m/>
  </r>
  <r>
    <s v="Norte"/>
    <n v="293"/>
    <n v="6400293"/>
    <s v="TOA BAJA"/>
    <x v="4"/>
    <s v="ULTRA TOP FUELS"/>
    <m/>
    <m/>
    <s v="OON"/>
    <s v="TOAB2"/>
    <s v="CLOSED"/>
    <s v="CARR. # 2 KM. 19.5 BO. CANDELARIA"/>
    <m/>
    <s v=" "/>
    <m/>
  </r>
  <r>
    <s v="Este"/>
    <n v="10024"/>
    <n v="3610005"/>
    <s v="TRUJILLO ALTO"/>
    <x v="7"/>
    <s v="ECOMAXX"/>
    <m/>
    <m/>
    <s v="ST"/>
    <s v="TRUA4"/>
    <s v="ECOMAXX CARRAIZO"/>
    <s v="CARR. 175 CARRAIZO"/>
    <n v="77.7"/>
    <m/>
    <n v="76.8"/>
  </r>
  <r>
    <s v="Este"/>
    <n v="906"/>
    <n v="6400906"/>
    <s v="TRUJILLO ALTO"/>
    <x v="6"/>
    <s v="TEXACO"/>
    <s v="PUMA"/>
    <m/>
    <s v="JV"/>
    <s v="TRUA3"/>
    <s v="VP PETROLEUM INC"/>
    <s v="CARR. # 8860 KM. 0.6, BO. LAS CUEVAS"/>
    <n v="77.7"/>
    <n v="92.7"/>
    <n v="77.7"/>
  </r>
  <r>
    <s v="Este"/>
    <n v="1152"/>
    <n v="3601152"/>
    <s v="TRUJILLO ALTO"/>
    <x v="3"/>
    <s v="GULF"/>
    <m/>
    <m/>
    <s v="ST"/>
    <s v="TRUA1"/>
    <s v="PR 8860"/>
    <s v="CARR 860 / OPP/ CALLE ARGENTINA"/>
    <n v="77.7"/>
    <n v="92.7"/>
    <n v="77.7"/>
  </r>
  <r>
    <s v="Este"/>
    <n v="826"/>
    <n v="3606826"/>
    <s v="TRUJILLO ALTO"/>
    <x v="3"/>
    <s v="GULF"/>
    <m/>
    <m/>
    <s v="ST"/>
    <s v="TRUA4"/>
    <s v="CARR. 848 BO. ST JUST"/>
    <s v="CARR. 848 BO. ST JUST"/>
    <n v="78.7"/>
    <n v="94.7"/>
    <n v="80.7"/>
  </r>
  <r>
    <s v="Este"/>
    <n v="244"/>
    <n v="6400244"/>
    <s v="TRUJILLO ALTO"/>
    <x v="6"/>
    <s v="TEXACO"/>
    <s v="ECOMAXX"/>
    <d v="2022-12-01T00:00:00"/>
    <s v="ST"/>
    <s v="TRUA4"/>
    <s v="CARR. 876"/>
    <s v="CARR. 876"/>
    <n v="79.7"/>
    <n v="95.7"/>
    <n v="80.7"/>
  </r>
  <r>
    <s v="Este"/>
    <n v="2171"/>
    <n v="3602171"/>
    <s v="TRUJILLO ALTO"/>
    <x v="1"/>
    <s v="TOTAL"/>
    <m/>
    <m/>
    <s v="ST"/>
    <s v="TRUA1"/>
    <s v="JORGE BRULL"/>
    <s v="PR 846, KM. 1.1 (CIUDAD UNIVER.)"/>
    <n v="77.7"/>
    <n v="94.7"/>
    <n v="81.7"/>
  </r>
  <r>
    <s v="Este"/>
    <n v="828"/>
    <n v="3606828"/>
    <s v="TRUJILLO ALTO"/>
    <x v="7"/>
    <s v="ECOMAXX"/>
    <m/>
    <m/>
    <s v="ST"/>
    <s v="TRUA4"/>
    <s v="CARR. 848 BO. ST JUST"/>
    <s v="CARR. 848 BO. ST JUST"/>
    <n v="80.7"/>
    <n v="96.7"/>
    <n v="83.7"/>
  </r>
  <r>
    <s v="Este"/>
    <n v="908"/>
    <n v="6400908"/>
    <s v="TRUJILLO ALTO"/>
    <x v="6"/>
    <s v="TEXACO"/>
    <s v="PUMA"/>
    <m/>
    <s v="JV"/>
    <s v="TRUA4"/>
    <s v="HAA FUEL CORP."/>
    <s v="CARR. #848, KM. 2.9 BO. SAINT JUST "/>
    <n v="80.7"/>
    <n v="98.7"/>
    <n v="83.7"/>
  </r>
  <r>
    <s v="Este"/>
    <n v="374"/>
    <n v="6400374"/>
    <s v="TRUJILLO ALTO"/>
    <x v="0"/>
    <s v="PUMA"/>
    <m/>
    <m/>
    <s v="JV"/>
    <s v="TRUA2"/>
    <s v="GURABO FUEL CORP"/>
    <s v="CARR. #181  KM. 9.6  BO. DOS BOCAS"/>
    <n v="84.7"/>
    <n v="99.7"/>
    <n v="90.7"/>
  </r>
  <r>
    <s v="Este"/>
    <n v="2120"/>
    <n v="3602120"/>
    <s v="TRUJILLO ALTO"/>
    <x v="3"/>
    <s v="GULF"/>
    <m/>
    <m/>
    <s v="ST"/>
    <s v="TRUA3"/>
    <s v="PR 8860/ESQ. PR 887"/>
    <s v="PR 8860/CALLE A, PROX. PR 887"/>
    <n v="77.7"/>
    <n v="92.7"/>
    <m/>
  </r>
  <r>
    <s v="Este"/>
    <n v="239"/>
    <n v="6400239"/>
    <s v="TRUJILLO ALTO"/>
    <x v="0"/>
    <s v="PUMA"/>
    <m/>
    <m/>
    <s v="TJ"/>
    <s v="TRUA1"/>
    <s v="LAS CUMBRES FUEL, CORP"/>
    <s v="INT CARR. 845-846 KM. 1.9"/>
    <n v="79.7"/>
    <n v="95.7"/>
    <m/>
  </r>
  <r>
    <s v="Este"/>
    <n v="2005"/>
    <n v="3602005"/>
    <s v="TRUJILLO ALTO"/>
    <x v="1"/>
    <s v="TOTAL"/>
    <m/>
    <m/>
    <s v="ST"/>
    <s v="TRUA3"/>
    <s v="TOTAL EXPRESO T. ALTO - MANUEL SANTIAGO"/>
    <s v="PR 181, ESQ. 876"/>
    <n v="79.7"/>
    <n v="95.7"/>
    <m/>
  </r>
  <r>
    <s v="Este"/>
    <n v="3064"/>
    <n v="3603064"/>
    <s v="TRUJILLO ALTO"/>
    <x v="5"/>
    <s v="SHELL"/>
    <s v="SHELL"/>
    <m/>
    <s v="ST"/>
    <s v="TRUA1"/>
    <s v="NELSON CAPOTE /TORAL"/>
    <s v="PR 181"/>
    <n v="79.7"/>
    <n v="95.7"/>
    <m/>
  </r>
  <r>
    <s v="Este"/>
    <n v="10023"/>
    <n v="3610002"/>
    <s v="TRUJILLO ALTO"/>
    <x v="7"/>
    <s v="ECOMAXX"/>
    <m/>
    <m/>
    <s v="ST"/>
    <s v="TRUA4"/>
    <s v="MMMYA"/>
    <s v="MUNOZ RIVERA, BO PUEBLO TRUJILLO ALTO"/>
    <n v="79.7"/>
    <n v="95.7"/>
    <m/>
  </r>
  <r>
    <s v="Este"/>
    <n v="2119"/>
    <n v="3602119"/>
    <s v="TRUJILLO ALTO"/>
    <x v="1"/>
    <s v="TOTAL"/>
    <m/>
    <m/>
    <s v="ST"/>
    <s v="TRUA3"/>
    <s v="TOTAL METRÓPOLIS"/>
    <s v="KM.HM 0.2 CARR 860/CALLE LOS PARCELEROS, URB METROPOLIS BO MARTIN GONZALEZ,"/>
    <n v="80.7"/>
    <n v="96.7"/>
    <m/>
  </r>
  <r>
    <s v="Este"/>
    <n v="145"/>
    <n v="6400145"/>
    <s v="TRUJILLO ALTO"/>
    <x v="6"/>
    <s v="TEXACO"/>
    <s v="PUMA"/>
    <d v="2021-02-01T00:00:00"/>
    <s v="JV"/>
    <s v="TRUA1"/>
    <s v="MARACAIBO PETROLEUM CORP"/>
    <s v="CARR. 846, KM. 0.5, BO. LAS CUEVAS"/>
    <n v="81.7"/>
    <n v="97.7"/>
    <m/>
  </r>
  <r>
    <s v="Este"/>
    <n v="2106"/>
    <n v="3602106"/>
    <s v="TRUJILLO ALTO"/>
    <x v="1"/>
    <s v="TOTAL"/>
    <m/>
    <m/>
    <s v="ST"/>
    <s v="TRUA3"/>
    <s v="LAGO ALTO S/S"/>
    <s v="PR 181/ESQ PR 876, URB LAGO ALTO"/>
    <n v="84.7"/>
    <n v="100.7"/>
    <m/>
  </r>
  <r>
    <s v="Este"/>
    <n v="823"/>
    <n v="3606823"/>
    <s v="TRUJILLO ALTO"/>
    <x v="5"/>
    <s v="SHELL"/>
    <s v="SHELL"/>
    <s v="CONTRACT EXPIRED"/>
    <s v="ST"/>
    <s v="TRUA2"/>
    <s v="ABANICO SERV. STATION"/>
    <s v="CARR 852 KM 1.2 BO. DOS BOCAS TRUJILLO ALTO,"/>
    <m/>
    <m/>
    <m/>
  </r>
  <r>
    <s v="Este"/>
    <n v="827"/>
    <n v="3606827"/>
    <s v="TRUJILLO ALTO"/>
    <x v="1"/>
    <s v="TOTAL"/>
    <m/>
    <m/>
    <s v="ST"/>
    <s v="TRUA4"/>
    <s v="CARR. 848 BO. ST JUST"/>
    <s v="CARR 848 KM 0.8 / OPP/ URANO BO ST JUST"/>
    <m/>
    <m/>
    <m/>
  </r>
  <r>
    <s v="Este"/>
    <n v="3065"/>
    <n v="3603065"/>
    <s v="TRUJILLO ALTO"/>
    <x v="5"/>
    <s v="SHELL"/>
    <m/>
    <m/>
    <s v="ST"/>
    <s v="TRUA1"/>
    <s v="MIGUEL RIVERA"/>
    <s v="PR 845 INT CAMINO EL CAPA"/>
    <m/>
    <m/>
    <m/>
  </r>
  <r>
    <s v="Norte-Central"/>
    <n v="3212"/>
    <n v="3603212"/>
    <s v="UTUADO"/>
    <x v="2"/>
    <s v="MOBIL"/>
    <s v="SHELL"/>
    <d v="2022-11-01T00:00:00"/>
    <s v="IR"/>
    <s v="UTU1"/>
    <s v="REYNALDO MORALES"/>
    <s v="PR 123 INT PR 111, BO. SALTO ABAJO"/>
    <n v="79.7"/>
    <n v="96.7"/>
    <n v="81.7"/>
  </r>
  <r>
    <s v="Norte-Central"/>
    <n v="559"/>
    <n v="6400559"/>
    <s v="UTUADO"/>
    <x v="0"/>
    <s v="PUMA"/>
    <m/>
    <m/>
    <s v="EL"/>
    <s v="UTU1"/>
    <s v="JESUS GONZALEZ GONZALEZ"/>
    <s v="CARR. # 111 KM.3.9,BO. VIVÍ ABAJO, UTUADO"/>
    <n v="82.7"/>
    <n v="98.7"/>
    <n v="82.7"/>
  </r>
  <r>
    <s v="Norte-Central"/>
    <n v="524"/>
    <n v="6400524"/>
    <s v="UTUADO"/>
    <x v="0"/>
    <s v="PUMA"/>
    <m/>
    <m/>
    <s v="EL"/>
    <s v="UTU1"/>
    <s v="HECTOR JOSE RIVERA GONZALEZ"/>
    <s v="CARR. # 10 KM 60.6 , BO SALLTO ABAJO"/>
    <n v="82.7"/>
    <n v="97.7"/>
    <m/>
  </r>
  <r>
    <s v="Norte-Central"/>
    <n v="793"/>
    <n v="6400793"/>
    <s v="UTUADO"/>
    <x v="6"/>
    <s v="TEXACO"/>
    <s v="PUMA"/>
    <d v="2020-03-01T00:00:00"/>
    <s v="EL"/>
    <s v="UTU1"/>
    <s v="VP PETROLEUM UTUADO / ANTES PUMA"/>
    <s v="CARR. #123, KM. 55.4, SECTOR SALTO ABAJO, UTUADO"/>
    <m/>
    <m/>
    <m/>
  </r>
  <r>
    <s v="Norte-Central"/>
    <n v="2212"/>
    <n v="3602212"/>
    <s v="UTUADO"/>
    <x v="1"/>
    <s v="TOTAL"/>
    <m/>
    <m/>
    <s v="IR"/>
    <s v="UTU1"/>
    <s v="BOQUERÓN S/S"/>
    <s v="PR 140, KM. 21.6, BO. CAONILLAS"/>
    <m/>
    <m/>
    <m/>
  </r>
  <r>
    <s v="Norte-Central"/>
    <n v="2213"/>
    <n v="3602213"/>
    <s v="UTUADO"/>
    <x v="1"/>
    <s v="TOTAL"/>
    <m/>
    <m/>
    <s v="IR"/>
    <s v="UTU1"/>
    <s v="JUAN ONGAY"/>
    <s v="PR 111, KM. 0.7"/>
    <m/>
    <m/>
    <m/>
  </r>
  <r>
    <s v="Norte-Central"/>
    <n v="546"/>
    <n v="6400546"/>
    <s v="UTUADO"/>
    <x v="0"/>
    <s v="PUMA"/>
    <m/>
    <m/>
    <s v="EL"/>
    <s v="UTU2"/>
    <s v="JOSE R. GONZALEZ MERCADO"/>
    <s v="CARR. # 111 KM. 15.8, BO. ANGELES , UTUADO"/>
    <m/>
    <m/>
    <m/>
  </r>
  <r>
    <s v="Norte-Central"/>
    <n v="6533"/>
    <n v="3606533"/>
    <s v="UTUADO"/>
    <x v="4"/>
    <s v="IND"/>
    <m/>
    <m/>
    <s v="IR"/>
    <s v="UTU1"/>
    <s v="SAN MARTÍN GAS STATION"/>
    <s v="CARR. # 123,  KM. 56.0 "/>
    <m/>
    <m/>
    <m/>
  </r>
  <r>
    <s v="Norte"/>
    <n v="326"/>
    <n v="3400326"/>
    <s v="VEGA ALTA"/>
    <x v="4"/>
    <s v="PHILLIPS 66"/>
    <s v="PUMA"/>
    <m/>
    <s v="CC"/>
    <s v="VEGA1"/>
    <s v="MOHAMMED SABER ODEH / ANTES PUMA"/>
    <s v="CARR. # 2KM. 28.8 "/>
    <n v="78.7"/>
    <n v="93.7"/>
    <n v="77.7"/>
  </r>
  <r>
    <s v="Norte"/>
    <n v="1286"/>
    <n v="3601286"/>
    <s v="VEGA ALTA"/>
    <x v="4"/>
    <s v="AMERICAN PET"/>
    <m/>
    <m/>
    <s v="FC"/>
    <s v="VEGA2"/>
    <s v="AMERICAN PETROLEUM"/>
    <s v="CERRO GORDO"/>
    <n v="78.7"/>
    <n v="93.7"/>
    <n v="77.7"/>
  </r>
  <r>
    <s v="Norte"/>
    <n v="1052"/>
    <n v="3601052"/>
    <s v="VEGA ALTA"/>
    <x v="3"/>
    <s v="GULF"/>
    <m/>
    <m/>
    <s v="FC"/>
    <s v="VEGA1"/>
    <s v="GULF SS"/>
    <s v="CARR 2 KM 28.3 / E/ CARR 69"/>
    <n v="78.7"/>
    <n v="93.7"/>
    <n v="78.7"/>
  </r>
  <r>
    <s v="Norte"/>
    <n v="259"/>
    <n v="6400259"/>
    <s v="VEGA ALTA"/>
    <x v="6"/>
    <s v="TEXACO"/>
    <s v="PUMA"/>
    <m/>
    <s v="CC"/>
    <s v="VEGA1"/>
    <s v="SAMI DAMIS SULEIMAN"/>
    <s v="CARR #2, KM 29.4"/>
    <n v="81.7"/>
    <n v="98.7"/>
    <n v="84.7"/>
  </r>
  <r>
    <s v="Norte"/>
    <n v="1051"/>
    <n v="3601051"/>
    <s v="VEGA ALTA"/>
    <x v="3"/>
    <s v="GULF"/>
    <m/>
    <m/>
    <s v="FC"/>
    <s v="VEGA1"/>
    <s v="BEST PETROLEUM"/>
    <s v="PR 2, KM. 28.4, INT. PR 694"/>
    <n v="78.7"/>
    <n v="93.7"/>
    <m/>
  </r>
  <r>
    <s v="Norte"/>
    <n v="2028"/>
    <n v="3602028"/>
    <s v="VEGA ALTA"/>
    <x v="1"/>
    <s v="TOTAL"/>
    <m/>
    <m/>
    <s v="FC"/>
    <s v="VEGA1"/>
    <s v="R. FONSECA"/>
    <s v="PR 2, KM. 30.6"/>
    <n v="82.7"/>
    <n v="99.7"/>
    <m/>
  </r>
  <r>
    <s v="Norte"/>
    <n v="996"/>
    <n v="6400996"/>
    <s v="VEGA ALTA"/>
    <x v="0"/>
    <s v="PUMA"/>
    <m/>
    <m/>
    <s v="CC"/>
    <s v="DOR2"/>
    <s v="AKI PETROLEUM LLC"/>
    <s v="CARR #693, KM 18.2 BO. SABANA"/>
    <n v="82.7"/>
    <n v="100.7"/>
    <m/>
  </r>
  <r>
    <s v="Norte"/>
    <n v="830"/>
    <n v="3606830"/>
    <s v="VEGA ALTA"/>
    <x v="5"/>
    <s v="SHELL"/>
    <s v="TORAL"/>
    <m/>
    <s v="FC"/>
    <s v="VEGA1"/>
    <s v="TORAL"/>
    <s v="PR-2 KM 29.1 AL CERCA PUMA 326"/>
    <s v=" "/>
    <s v=" "/>
    <m/>
  </r>
  <r>
    <s v="Norte"/>
    <n v="440"/>
    <n v="6400440"/>
    <s v="VEGA BAJA"/>
    <x v="4"/>
    <s v="VP RACING FUELS"/>
    <s v="PUMA"/>
    <m/>
    <s v="CC"/>
    <s v="VEGB1"/>
    <s v="ROBERTO SEIJO MARRERO DBA ROCA SERV STATION"/>
    <s v="CARR. #2, KM. 38.8"/>
    <n v="77.7"/>
    <n v="93.7"/>
    <n v="78.7"/>
  </r>
  <r>
    <s v="Norte"/>
    <n v="1073"/>
    <n v="3601073"/>
    <s v="VEGA BAJA"/>
    <x v="4"/>
    <s v="AMERICAN PET"/>
    <m/>
    <m/>
    <s v="VS"/>
    <s v="VEGB1"/>
    <s v="AMERICAN PETROLEUM"/>
    <s v="CALLE MARTINEZ/BETANCES"/>
    <n v="78.7"/>
    <n v="93.7"/>
    <n v="78.7"/>
  </r>
  <r>
    <s v="Norte"/>
    <n v="1074"/>
    <n v="3601074"/>
    <s v="VEGA BAJA"/>
    <x v="3"/>
    <s v="GULF"/>
    <m/>
    <m/>
    <s v="VS"/>
    <s v="VEGB1"/>
    <s v="EL CRIOLLO S/S"/>
    <s v="PR 2, KM. 40.0"/>
    <n v="78.7"/>
    <n v="93.7"/>
    <n v="78.7"/>
  </r>
  <r>
    <s v="Norte"/>
    <n v="6852"/>
    <n v="3606852"/>
    <s v="VEGA BAJA"/>
    <x v="3"/>
    <s v="GULF"/>
    <m/>
    <m/>
    <s v="VS"/>
    <s v="VEGB1"/>
    <s v="ANTES INDEP (ORLANDO VIZCARRONDO)"/>
    <s v="PR 2, KM. 38.5"/>
    <n v="79.7"/>
    <n v="94.7"/>
    <n v="79.7"/>
  </r>
  <r>
    <s v="Norte"/>
    <n v="1076"/>
    <n v="3601076"/>
    <s v="VEGA BAJA"/>
    <x v="3"/>
    <s v="GULF"/>
    <m/>
    <m/>
    <s v="VS"/>
    <s v="VEGB1"/>
    <s v="LA ESQUIÑITA"/>
    <s v="PR 2, KM. 41.5"/>
    <n v="78.7"/>
    <n v="95.7"/>
    <n v="79.7"/>
  </r>
  <r>
    <s v="Norte"/>
    <n v="280"/>
    <n v="6400280"/>
    <s v="VEGA BAJA"/>
    <x v="6"/>
    <s v="TEXACO"/>
    <s v="PUMA"/>
    <m/>
    <s v="CC"/>
    <s v="VEGB1"/>
    <s v="RE-OPENED"/>
    <s v="CARR # 2, KM. 40.3, BO. ALGARROBOS, VEGA BAJA"/>
    <n v="79.7"/>
    <n v="95.7"/>
    <n v="81.7"/>
  </r>
  <r>
    <s v="Norte"/>
    <n v="831"/>
    <n v="3606831"/>
    <s v="VEGA BAJA"/>
    <x v="7"/>
    <s v="ECOMAXX"/>
    <m/>
    <m/>
    <s v="VS"/>
    <s v="VEGB1"/>
    <s v="CARR. 2 KM 36 O 37"/>
    <s v="CARR. 2 KM 38.5"/>
    <n v="79.7"/>
    <n v="99.7"/>
    <n v="83.7"/>
  </r>
  <r>
    <s v="Norte"/>
    <n v="6781"/>
    <n v="3606781"/>
    <s v="VEGA BAJA"/>
    <x v="1"/>
    <s v="TOTAL"/>
    <m/>
    <m/>
    <s v="VS"/>
    <s v="VEGB1"/>
    <s v="RIVERSIDE"/>
    <s v="PR 2, KM. 36.5"/>
    <n v="77.7"/>
    <n v="96.7"/>
    <n v="85.7"/>
  </r>
  <r>
    <s v="Norte"/>
    <n v="2015"/>
    <n v="3602015"/>
    <s v="VEGA BAJA"/>
    <x v="1"/>
    <s v="TOTAL"/>
    <m/>
    <m/>
    <s v="VS"/>
    <s v="VEGB1"/>
    <s v="RAFAEL NIEVES"/>
    <s v="PR 2, KM. 41.2, TORTUGUERO"/>
    <n v="79.7"/>
    <n v="97.7"/>
    <n v="85.7"/>
  </r>
  <r>
    <s v="Norte"/>
    <n v="2029"/>
    <n v="3602029"/>
    <s v="VEGA BAJA"/>
    <x v="1"/>
    <s v="TOTAL"/>
    <m/>
    <m/>
    <s v="VS"/>
    <s v="VEGB1"/>
    <s v="DOMINGO NIEVES"/>
    <s v="PR 2, KM. 37.1 / INT. PR 155"/>
    <n v="82.7"/>
    <n v="98.7"/>
    <n v="87.7"/>
  </r>
  <r>
    <s v="Norte"/>
    <n v="973"/>
    <n v="6400973"/>
    <s v="VEGA BAJA"/>
    <x v="0"/>
    <s v="PUMA"/>
    <m/>
    <m/>
    <s v="CC"/>
    <s v="VEGB2"/>
    <s v="MEGA PETROLEUM CORP."/>
    <s v="AVE. SOL (PR 686) KM 11.0, BO PTO. NUEVO"/>
    <n v="79.7"/>
    <n v="99.7"/>
    <n v="105.7"/>
  </r>
  <r>
    <s v="Norte"/>
    <n v="992"/>
    <n v="6400992"/>
    <s v="VEGA BAJA"/>
    <x v="3"/>
    <s v="GULF"/>
    <m/>
    <m/>
    <s v="N/A"/>
    <s v="VEGB1"/>
    <s v="OMAR M. BEARAT BEARAT"/>
    <s v="CARR. # 2 KM. 40.0, "/>
    <n v="77.7"/>
    <n v="93.7"/>
    <m/>
  </r>
  <r>
    <s v="Norte"/>
    <n v="3066"/>
    <n v="3603066"/>
    <s v="VEGA BAJA"/>
    <x v="2"/>
    <s v="MOBIL"/>
    <s v="SHELL"/>
    <d v="2022-12-01T00:00:00"/>
    <s v="VS"/>
    <s v="VEGB1"/>
    <s v="ANGEL MÉNDEZ"/>
    <s v="PR 2, KM. 38.4"/>
    <n v="79.7"/>
    <n v="95.7"/>
    <m/>
  </r>
  <r>
    <s v="Norte"/>
    <n v="361"/>
    <n v="6400361"/>
    <s v="VEGA BAJA"/>
    <x v="3"/>
    <s v="GULF"/>
    <s v="PUMA"/>
    <d v="2021-03-01T00:00:00"/>
    <s v="CC"/>
    <s v="VEGB2"/>
    <s v="MEGA PETROLEUM CORP. /ANTES PUMA"/>
    <s v="CARR. 686 KM. 9.8 BO. YEGUADA"/>
    <n v="79.7"/>
    <n v="95.7"/>
    <m/>
  </r>
  <r>
    <s v="Norte"/>
    <n v="180"/>
    <n v="6400180"/>
    <s v="VEGA BAJA"/>
    <x v="6"/>
    <s v="TEXACO"/>
    <s v="PUMA"/>
    <d v="2021-03-01T00:00:00"/>
    <s v="CC"/>
    <s v="VEGB1"/>
    <s v="VP PETROLEUM, INC. "/>
    <s v="CARR. #2 SALIDA CARR. #155 "/>
    <n v="81.7"/>
    <n v="99.7"/>
    <m/>
  </r>
  <r>
    <s v="Norte"/>
    <n v="969"/>
    <n v="6400969"/>
    <s v="VEGA BAJA"/>
    <x v="6"/>
    <s v="TEXACO"/>
    <s v="PUMA"/>
    <m/>
    <s v="CC"/>
    <s v="VEGB3"/>
    <s v="A H GAS STATION"/>
    <s v="CARR 670 KM 6.8 (CERCA DE LA INTERS CON LA CARR 137), BO. PUGNADO"/>
    <n v="79.7"/>
    <m/>
    <m/>
  </r>
  <r>
    <s v="Norte"/>
    <n v="380"/>
    <n v="6400380"/>
    <s v="VEGA BAJA"/>
    <x v="0"/>
    <s v="PUMA"/>
    <m/>
    <m/>
    <s v="CC"/>
    <s v="VEGA1"/>
    <s v="VEGA MAR SERVICE STATION INC."/>
    <s v="CARR #2, KM 34.6, BARRIO PUEBLO NUEVO"/>
    <m/>
    <m/>
    <m/>
  </r>
  <r>
    <s v="Sur-Sureste"/>
    <n v="2214"/>
    <n v="3602214"/>
    <s v="VILLALBA"/>
    <x v="1"/>
    <s v="TOTAL"/>
    <m/>
    <m/>
    <s v="RD"/>
    <s v="VLLB1"/>
    <s v="LUIS GUZMAN"/>
    <s v="PR 149, KM. 57.8, BARRIO TIERRA SANTA"/>
    <n v="89.7"/>
    <n v="103.7"/>
    <n v="96.7"/>
  </r>
  <r>
    <s v="Sur-Sureste"/>
    <n v="867"/>
    <n v="6400867"/>
    <s v="VILLALBA"/>
    <x v="6"/>
    <s v="TEXACO"/>
    <s v="PUMA"/>
    <m/>
    <s v="ES"/>
    <s v="VLLB1"/>
    <s v="ENRIQUE SANCHEZ ALVARADO"/>
    <s v="CAR #151 KM. 0.5 - VILLALBA"/>
    <n v="88.7"/>
    <n v="103.7"/>
    <n v="98.7"/>
  </r>
  <r>
    <s v="Sur-Sureste"/>
    <n v="185"/>
    <n v="6400185"/>
    <s v="VILLALBA"/>
    <x v="0"/>
    <s v="PUMA"/>
    <m/>
    <m/>
    <s v="ES"/>
    <s v="VLLB1"/>
    <s v="FELIX RAUL SANTIAGO RIVERA"/>
    <s v="CARR. #151, KM. 0.5, URB. LA VEGA"/>
    <n v="84.7"/>
    <n v="99.7"/>
    <m/>
  </r>
  <r>
    <s v="Este"/>
    <n v="1288"/>
    <n v="3601288"/>
    <s v="YABUCOA"/>
    <x v="3"/>
    <s v="GULF"/>
    <m/>
    <m/>
    <s v="JF"/>
    <s v="YAB2"/>
    <s v="EXXEL S/S"/>
    <s v="PR 3, KM. 89.2"/>
    <n v="79.7"/>
    <n v="95.7"/>
    <n v="82.7"/>
  </r>
  <r>
    <s v="Este"/>
    <n v="1287"/>
    <n v="3601287"/>
    <s v="YABUCOA"/>
    <x v="4"/>
    <s v="ULTRA TOP FUELS"/>
    <m/>
    <m/>
    <s v="JF"/>
    <s v="YAB1"/>
    <s v="PR 901, KM. 1.5 (CALLE VIOLETA)"/>
    <s v="PR 901, KM. 1.5 (CALLE VIOLETA)"/>
    <n v="80.7"/>
    <n v="96.7"/>
    <n v="82.7"/>
  </r>
  <r>
    <s v="Este"/>
    <n v="381"/>
    <n v="6400381"/>
    <s v="YABUCOA"/>
    <x v="0"/>
    <s v="PUMA"/>
    <m/>
    <m/>
    <s v="FR"/>
    <s v="YAB2"/>
    <s v="JUAN A. SEPULVEDA RAMOS"/>
    <s v="CARR. # 3 KM. 94.2 BO. LIMONES"/>
    <n v="85.7"/>
    <n v="100.7"/>
    <n v="86.7"/>
  </r>
  <r>
    <s v="Este"/>
    <n v="441"/>
    <n v="6400441"/>
    <s v="YABUCOA"/>
    <x v="6"/>
    <s v="TEXACO"/>
    <s v="PUMA"/>
    <d v="2022-01-01T00:00:00"/>
    <s v="FR"/>
    <s v="YAB1"/>
    <s v="MOTHER &amp; SONS ADMINISTRATION SERVICE INC"/>
    <s v="PR 901, Km. 0.5"/>
    <n v="83.7"/>
    <n v="98.7"/>
    <n v="91.7"/>
  </r>
  <r>
    <s v="Este"/>
    <n v="39"/>
    <n v="6400039"/>
    <s v="YABUCOA"/>
    <x v="6"/>
    <s v="TEXACO"/>
    <s v="PUMA"/>
    <d v="2022-01-01T00:00:00"/>
    <s v="FR"/>
    <s v="YAB1"/>
    <s v="MOTHER &amp; SONS ADMINISTRATION SERVICE INC"/>
    <s v="CARR. 901 KM. 1.2 BO. JUAN MARTIN"/>
    <n v="83.7"/>
    <n v="98.7"/>
    <m/>
  </r>
  <r>
    <s v="Este"/>
    <n v="974"/>
    <n v="6400974"/>
    <s v="YABUCOA"/>
    <x v="0"/>
    <s v="PUMA"/>
    <m/>
    <m/>
    <s v="FR"/>
    <s v="YAB1"/>
    <s v="JUAN A. SEPULVEDA RAMOS"/>
    <s v="PR 3, KM. 89.6/PR 906"/>
    <n v="83.7"/>
    <n v="107.7"/>
    <m/>
  </r>
  <r>
    <s v="Este"/>
    <n v="2215"/>
    <n v="3602215"/>
    <s v="YABUCOA"/>
    <x v="1"/>
    <s v="TOTAL"/>
    <m/>
    <m/>
    <s v="JF"/>
    <s v="YAB1"/>
    <s v="SONIA PEÑA"/>
    <s v="PR 901, KM. 2.6 (REFINERÍA)"/>
    <m/>
    <m/>
    <m/>
  </r>
  <r>
    <s v="Suroeste"/>
    <n v="2084"/>
    <n v="3602084"/>
    <s v="YAUCO"/>
    <x v="1"/>
    <s v="TOTAL"/>
    <m/>
    <m/>
    <s v="PL"/>
    <s v="YAU3"/>
    <s v="W. MORALES"/>
    <s v="CARR 128 / N/ CARR 376"/>
    <n v="83.7"/>
    <n v="99.7"/>
    <n v="85.7"/>
  </r>
  <r>
    <s v="Suroeste"/>
    <n v="18000"/>
    <n v="3606833"/>
    <s v="YAUCO"/>
    <x v="1"/>
    <s v="TOTAL"/>
    <s v="ECOMAXX"/>
    <m/>
    <s v="PL"/>
    <s v="YAU3"/>
    <s v="PR-368 KM 11.8 BARRIO CAFETAL"/>
    <s v="PR-368 KM 11.8 BARRIO CAFETAL"/>
    <n v="83.7"/>
    <n v="99.7"/>
    <n v="85.7"/>
  </r>
  <r>
    <s v="Suroeste"/>
    <n v="2217"/>
    <n v="3602217"/>
    <s v="YAUCO"/>
    <x v="1"/>
    <s v="TOTAL"/>
    <m/>
    <m/>
    <s v="PL"/>
    <s v="YAU2"/>
    <s v="GARAGE AMIGO"/>
    <s v="CALLE 25 DE JULIO 38"/>
    <n v="85.7"/>
    <n v="100.7"/>
    <n v="85.7"/>
  </r>
  <r>
    <s v="Suroeste"/>
    <n v="941"/>
    <n v="3600941"/>
    <s v="YAUCO"/>
    <x v="4"/>
    <s v="ULTRA TOP FUELS"/>
    <s v="PUMA"/>
    <m/>
    <s v="TT"/>
    <s v="YAU3"/>
    <s v="MINIMARKET ALMACIGO, INC/ANTES PUMA"/>
    <s v="376 KM 1.9 BARRIADA LLUVERA"/>
    <n v="78.7"/>
    <n v="92.7"/>
    <m/>
  </r>
  <r>
    <s v="Suroeste"/>
    <n v="983"/>
    <n v="6400983"/>
    <s v="YAUCO"/>
    <x v="0"/>
    <s v="PUMA"/>
    <m/>
    <m/>
    <s v="TT"/>
    <s v="YAU2"/>
    <s v="SOUTHERN GAS STATION, INC"/>
    <s v="URB INDUSTRIAL, INSTRAG PR 3334"/>
    <n v="82.7"/>
    <n v="97.7"/>
    <m/>
  </r>
  <r>
    <s v="Suroeste"/>
    <n v="2073"/>
    <n v="3602073"/>
    <s v="YAUCO"/>
    <x v="1"/>
    <s v="TOTAL"/>
    <m/>
    <m/>
    <s v="PL"/>
    <s v="YAU2"/>
    <s v="CUATRO CALLES"/>
    <s v="CARR 116 / S/ CARR 121  (CENTRO COMERCIAL)"/>
    <n v="84.7"/>
    <n v="99.7"/>
    <m/>
  </r>
  <r>
    <s v="Suroeste"/>
    <n v="105"/>
    <n v="6400105"/>
    <s v="YAUCO"/>
    <x v="6"/>
    <s v="TEXACO"/>
    <s v="PUMA"/>
    <m/>
    <s v="TT"/>
    <s v="YAU2"/>
    <s v="GHASSAN JALAL ZAYED"/>
    <s v="CALLE 25 DE JULIO #48 CENTRO COMERCIAL LA QUINTA"/>
    <n v="81.7"/>
    <n v="100.7"/>
    <m/>
  </r>
  <r>
    <s v="Suroeste"/>
    <n v="872"/>
    <n v="6400872"/>
    <s v="YAUCO"/>
    <x v="6"/>
    <s v="TEXACO"/>
    <s v="PUMA"/>
    <m/>
    <s v="TT"/>
    <s v="YAU1"/>
    <s v="ORESTES MARTÍNEZ GONZÁLEZ"/>
    <s v="CALLE 25 DE JULIO ESQ CALLE SANTO DOMINGO"/>
    <n v="84.7"/>
    <n v="105.7"/>
    <m/>
  </r>
  <r>
    <s v="Suroeste"/>
    <n v="1292"/>
    <n v="3601292"/>
    <s v="YAUCO"/>
    <x v="3"/>
    <s v="GULF"/>
    <m/>
    <m/>
    <s v="PL"/>
    <s v="YAU1"/>
    <s v="WILFREDO ALVAREZ"/>
    <s v="CALLE 25 DE JULIO"/>
    <n v="81.7"/>
    <m/>
    <m/>
  </r>
  <r>
    <s v="Suroeste"/>
    <n v="1053"/>
    <n v="3601053"/>
    <s v="YAUCO"/>
    <x v="4"/>
    <s v="IND"/>
    <m/>
    <m/>
    <s v="PL"/>
    <s v="YAU2"/>
    <s v="CUATRO CALLES"/>
    <s v="FRENTE TOTAL"/>
    <m/>
    <m/>
    <m/>
  </r>
  <r>
    <s v="Suroeste"/>
    <n v="1289"/>
    <n v="3601289"/>
    <s v="YAUCO"/>
    <x v="4"/>
    <s v="AMERICAN PET"/>
    <m/>
    <m/>
    <s v="PL"/>
    <s v="YAU1"/>
    <s v="HERIBERTO MUNOZ"/>
    <s v="CALLE 25 DE JULIO, FRENTE CANCHA"/>
    <m/>
    <m/>
    <m/>
  </r>
  <r>
    <s v="Suroeste"/>
    <n v="1290"/>
    <n v="3601290"/>
    <s v="YAUCO"/>
    <x v="4"/>
    <s v="IND"/>
    <m/>
    <m/>
    <s v="PL"/>
    <s v="YAU1"/>
    <s v="ATLANTIC-AMERICAN"/>
    <s v="CALLE 25 DE JULIO"/>
    <m/>
    <m/>
    <m/>
  </r>
  <r>
    <s v="Suroeste"/>
    <n v="3116"/>
    <n v="3603116"/>
    <s v="YAUCO"/>
    <x v="2"/>
    <s v="MOBIL"/>
    <s v="SHELL"/>
    <d v="2023-01-01T00:00:00"/>
    <s v="PL"/>
    <s v="YAU1"/>
    <s v="ANTONIO JUAN LEON"/>
    <s v="CALLE 25 DE JULIO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0DF02F-D07D-45A4-A19F-B9E7EC2AB51A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5" firstHeaderRow="1" firstDataRow="1" firstDataCol="1"/>
  <pivotFields count="20">
    <pivotField axis="axisRow" showAll="0">
      <items count="14">
        <item x="5"/>
        <item x="8"/>
        <item x="2"/>
        <item x="6"/>
        <item x="1"/>
        <item x="4"/>
        <item x="0"/>
        <item m="1" x="12"/>
        <item x="10"/>
        <item x="3"/>
        <item x="7"/>
        <item x="9"/>
        <item m="1" x="1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197123-4F8A-4DBA-A5A7-4B9D948A90D1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:D10" firstHeaderRow="0" firstDataRow="1" firstDataCol="1"/>
  <pivotFields count="15">
    <pivotField showAll="0"/>
    <pivotField showAll="0"/>
    <pivotField showAll="0"/>
    <pivotField showAll="0"/>
    <pivotField axis="axisRow" showAll="0" sortType="ascending">
      <items count="9">
        <item x="7"/>
        <item x="3"/>
        <item x="4"/>
        <item x="2"/>
        <item x="0"/>
        <item x="5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REG" fld="12" subtotal="average" baseField="4" baseItem="0"/>
    <dataField name="Average of PREM" fld="13" subtotal="average" baseField="4" baseItem="0"/>
    <dataField name="Average of DSL" fld="14" subtotal="average" baseField="4" baseItem="0"/>
  </dataFields>
  <formats count="3">
    <format dxfId="2">
      <pivotArea outline="0" collapsedLevelsAreSubtotals="1" fieldPosition="0"/>
    </format>
    <format dxfId="1">
      <pivotArea field="4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T962" totalsRowShown="0" headerRowDxfId="39" dataDxfId="38" tableBorderDxfId="37">
  <autoFilter ref="A3:T962" xr:uid="{00000000-0009-0000-0100-000001000000}"/>
  <sortState xmlns:xlrd2="http://schemas.microsoft.com/office/spreadsheetml/2017/richdata2" ref="A4:T962">
    <sortCondition ref="D3:D962"/>
  </sortState>
  <tableColumns count="20">
    <tableColumn id="1" xr3:uid="{00000000-0010-0000-0000-000001000000}" name="REGION" dataDxfId="36" totalsRowDxfId="35"/>
    <tableColumn id="2" xr3:uid="{00000000-0010-0000-0000-000002000000}" name="CODE" dataDxfId="34" totalsRowDxfId="33"/>
    <tableColumn id="13" xr3:uid="{00000000-0010-0000-0000-00000D000000}" name="CODE2" dataDxfId="32" totalsRowDxfId="31"/>
    <tableColumn id="3" xr3:uid="{00000000-0010-0000-0000-000003000000}" name="MUNICIPIO" dataDxfId="30" totalsRowDxfId="29"/>
    <tableColumn id="4" xr3:uid="{00000000-0010-0000-0000-000004000000}" name="BRAND" dataDxfId="28" totalsRowDxfId="27"/>
    <tableColumn id="16" xr3:uid="{D2972442-7A7A-448D-B086-4B19595A3ABC}" name="BRAND2" dataDxfId="26" totalsRowDxfId="25"/>
    <tableColumn id="15" xr3:uid="{8067B1E7-0D6B-4284-82DA-EFDA659893A1}" name="PRIOR BRAND" dataDxfId="24" totalsRowDxfId="23"/>
    <tableColumn id="19" xr3:uid="{7966015E-A886-48BB-802D-3D2840B6A45F}" name="CONVERSION DATE" dataDxfId="22" totalsRowDxfId="21"/>
    <tableColumn id="5" xr3:uid="{00000000-0010-0000-0000-000005000000}" name="TM" dataDxfId="20" totalsRowDxfId="19"/>
    <tableColumn id="6" xr3:uid="{00000000-0010-0000-0000-000006000000}" name="TRADE AREA" dataDxfId="18" totalsRowDxfId="17"/>
    <tableColumn id="7" xr3:uid="{00000000-0010-0000-0000-000007000000}" name="SITE NAME" dataDxfId="16" totalsRowDxfId="15"/>
    <tableColumn id="8" xr3:uid="{00000000-0010-0000-0000-000008000000}" name="ADDRESS" dataDxfId="14" totalsRowDxfId="13"/>
    <tableColumn id="9" xr3:uid="{00000000-0010-0000-0000-000009000000}" name="REG" dataDxfId="12"/>
    <tableColumn id="10" xr3:uid="{00000000-0010-0000-0000-00000A000000}" name="PREM" dataDxfId="11"/>
    <tableColumn id="11" xr3:uid="{00000000-0010-0000-0000-00000B000000}" name="DSL" dataDxfId="10"/>
    <tableColumn id="12" xr3:uid="{00000000-0010-0000-0000-00000C000000}" name="DATE" dataDxfId="9"/>
    <tableColumn id="20" xr3:uid="{E5803447-13E2-476F-88EC-588C3E5B7EB5}" name="CERRADA" dataDxfId="8" totalsRowDxfId="7"/>
    <tableColumn id="14" xr3:uid="{00000000-0010-0000-0000-00000E000000}" name="COMMENTS" dataDxfId="6" totalsRowDxfId="5"/>
    <tableColumn id="17" xr3:uid="{B50F150C-BB1E-484A-B71D-3D6332AF8079}" name="LATITUD" dataDxfId="4"/>
    <tableColumn id="18" xr3:uid="{079A5A6F-A4E6-494A-B5A3-5F36AEC7489D}" name="LONGITUD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AB49-7D0A-40FF-83E3-7C2630536D91}">
  <dimension ref="A3:B15"/>
  <sheetViews>
    <sheetView workbookViewId="0">
      <selection activeCell="A4" sqref="A4:B15"/>
    </sheetView>
  </sheetViews>
  <sheetFormatPr defaultColWidth="8.85546875" defaultRowHeight="15" x14ac:dyDescent="0.25"/>
  <cols>
    <col min="1" max="1" width="12.5703125" bestFit="1" customWidth="1"/>
    <col min="2" max="2" width="13.5703125" bestFit="1" customWidth="1"/>
    <col min="3" max="12" width="16.28515625" bestFit="1" customWidth="1"/>
    <col min="13" max="13" width="11.28515625" bestFit="1" customWidth="1"/>
  </cols>
  <sheetData>
    <row r="3" spans="1:2" x14ac:dyDescent="0.25">
      <c r="A3" s="13" t="s">
        <v>2157</v>
      </c>
      <c r="B3" t="s">
        <v>1751</v>
      </c>
    </row>
    <row r="4" spans="1:2" x14ac:dyDescent="0.25">
      <c r="A4" s="1" t="s">
        <v>53</v>
      </c>
      <c r="B4" s="184">
        <v>41</v>
      </c>
    </row>
    <row r="5" spans="1:2" x14ac:dyDescent="0.25">
      <c r="A5" s="1" t="s">
        <v>48</v>
      </c>
      <c r="B5" s="184">
        <v>139</v>
      </c>
    </row>
    <row r="6" spans="1:2" x14ac:dyDescent="0.25">
      <c r="A6" s="1" t="s">
        <v>49</v>
      </c>
      <c r="B6" s="184">
        <v>125</v>
      </c>
    </row>
    <row r="7" spans="1:2" x14ac:dyDescent="0.25">
      <c r="A7" s="1" t="s">
        <v>56</v>
      </c>
      <c r="B7" s="184">
        <v>142</v>
      </c>
    </row>
    <row r="8" spans="1:2" x14ac:dyDescent="0.25">
      <c r="A8" s="1" t="s">
        <v>51</v>
      </c>
      <c r="B8" s="184">
        <v>108</v>
      </c>
    </row>
    <row r="9" spans="1:2" x14ac:dyDescent="0.25">
      <c r="A9" s="1" t="s">
        <v>55</v>
      </c>
      <c r="B9" s="184">
        <v>111</v>
      </c>
    </row>
    <row r="10" spans="1:2" x14ac:dyDescent="0.25">
      <c r="A10" s="1" t="s">
        <v>57</v>
      </c>
      <c r="B10" s="184">
        <v>87</v>
      </c>
    </row>
    <row r="11" spans="1:2" x14ac:dyDescent="0.25">
      <c r="A11" s="1" t="s">
        <v>15</v>
      </c>
      <c r="B11" s="184">
        <v>56</v>
      </c>
    </row>
    <row r="12" spans="1:2" x14ac:dyDescent="0.25">
      <c r="A12" s="1" t="s">
        <v>52</v>
      </c>
      <c r="B12" s="184">
        <v>39</v>
      </c>
    </row>
    <row r="13" spans="1:2" x14ac:dyDescent="0.25">
      <c r="A13" s="1" t="s">
        <v>50</v>
      </c>
      <c r="B13" s="184">
        <v>79</v>
      </c>
    </row>
    <row r="14" spans="1:2" x14ac:dyDescent="0.25">
      <c r="A14" s="1" t="s">
        <v>54</v>
      </c>
      <c r="B14" s="184">
        <v>32</v>
      </c>
    </row>
    <row r="15" spans="1:2" x14ac:dyDescent="0.25">
      <c r="A15" s="1" t="s">
        <v>2158</v>
      </c>
      <c r="B15" s="184">
        <v>959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U981"/>
  <sheetViews>
    <sheetView tabSelected="1" zoomScale="80" zoomScaleNormal="80" workbookViewId="0">
      <selection activeCell="A3" sqref="A3"/>
    </sheetView>
  </sheetViews>
  <sheetFormatPr defaultColWidth="8.85546875" defaultRowHeight="15" x14ac:dyDescent="0.25"/>
  <cols>
    <col min="1" max="1" width="15.7109375" customWidth="1"/>
    <col min="2" max="2" width="9" style="4" customWidth="1"/>
    <col min="3" max="3" width="15" style="4" customWidth="1"/>
    <col min="4" max="4" width="16.5703125" customWidth="1"/>
    <col min="5" max="5" width="17.85546875" style="36" customWidth="1"/>
    <col min="6" max="6" width="16.28515625" style="36" bestFit="1" customWidth="1"/>
    <col min="7" max="7" width="15.140625" style="96" customWidth="1"/>
    <col min="8" max="8" width="15" style="105" customWidth="1"/>
    <col min="9" max="9" width="16.7109375" style="55" customWidth="1"/>
    <col min="10" max="10" width="16.42578125" style="36" bestFit="1" customWidth="1"/>
    <col min="11" max="11" width="46.85546875" style="36" customWidth="1"/>
    <col min="12" max="12" width="49.5703125" customWidth="1"/>
    <col min="13" max="13" width="12.28515625" style="16" customWidth="1"/>
    <col min="14" max="14" width="10.85546875" style="16" customWidth="1"/>
    <col min="15" max="15" width="11.140625" style="16" customWidth="1"/>
    <col min="16" max="16" width="10.7109375" customWidth="1"/>
    <col min="17" max="17" width="12.42578125" customWidth="1"/>
    <col min="18" max="18" width="60.42578125" style="47" bestFit="1" customWidth="1"/>
    <col min="19" max="19" width="15" style="16" customWidth="1"/>
    <col min="20" max="20" width="15" bestFit="1" customWidth="1"/>
    <col min="21" max="21" width="4.85546875" customWidth="1"/>
    <col min="22" max="22" width="11.28515625" bestFit="1" customWidth="1"/>
    <col min="160" max="160" width="14.7109375" customWidth="1"/>
    <col min="161" max="162" width="8.5703125" customWidth="1"/>
    <col min="166" max="166" width="28" customWidth="1"/>
    <col min="167" max="167" width="31.7109375" customWidth="1"/>
    <col min="170" max="170" width="11.42578125" customWidth="1"/>
    <col min="171" max="171" width="12.28515625" customWidth="1"/>
    <col min="172" max="174" width="0" hidden="1" customWidth="1"/>
    <col min="175" max="178" width="5.140625" customWidth="1"/>
    <col min="179" max="179" width="10.5703125" customWidth="1"/>
    <col min="180" max="180" width="16.7109375" customWidth="1"/>
    <col min="181" max="181" width="17.7109375" customWidth="1"/>
    <col min="182" max="182" width="15.42578125" customWidth="1"/>
    <col min="416" max="416" width="14.7109375" customWidth="1"/>
    <col min="417" max="418" width="8.5703125" customWidth="1"/>
    <col min="422" max="422" width="28" customWidth="1"/>
    <col min="423" max="423" width="31.7109375" customWidth="1"/>
    <col min="426" max="426" width="11.42578125" customWidth="1"/>
    <col min="427" max="427" width="12.28515625" customWidth="1"/>
    <col min="428" max="430" width="0" hidden="1" customWidth="1"/>
    <col min="431" max="434" width="5.140625" customWidth="1"/>
    <col min="435" max="435" width="10.5703125" customWidth="1"/>
    <col min="436" max="436" width="16.7109375" customWidth="1"/>
    <col min="437" max="437" width="17.7109375" customWidth="1"/>
    <col min="438" max="438" width="15.42578125" customWidth="1"/>
    <col min="672" max="672" width="14.7109375" customWidth="1"/>
    <col min="673" max="674" width="8.5703125" customWidth="1"/>
    <col min="678" max="678" width="28" customWidth="1"/>
    <col min="679" max="679" width="31.7109375" customWidth="1"/>
    <col min="682" max="682" width="11.42578125" customWidth="1"/>
    <col min="683" max="683" width="12.28515625" customWidth="1"/>
    <col min="684" max="686" width="0" hidden="1" customWidth="1"/>
    <col min="687" max="690" width="5.140625" customWidth="1"/>
    <col min="691" max="691" width="10.5703125" customWidth="1"/>
    <col min="692" max="692" width="16.7109375" customWidth="1"/>
    <col min="693" max="693" width="17.7109375" customWidth="1"/>
    <col min="694" max="694" width="15.42578125" customWidth="1"/>
    <col min="928" max="928" width="14.7109375" customWidth="1"/>
    <col min="929" max="930" width="8.5703125" customWidth="1"/>
    <col min="934" max="934" width="28" customWidth="1"/>
    <col min="935" max="935" width="31.7109375" customWidth="1"/>
    <col min="938" max="938" width="11.42578125" customWidth="1"/>
    <col min="939" max="939" width="12.28515625" customWidth="1"/>
    <col min="940" max="942" width="0" hidden="1" customWidth="1"/>
    <col min="943" max="946" width="5.140625" customWidth="1"/>
    <col min="947" max="947" width="10.5703125" customWidth="1"/>
    <col min="948" max="948" width="16.7109375" customWidth="1"/>
    <col min="949" max="949" width="17.7109375" customWidth="1"/>
    <col min="950" max="950" width="15.42578125" customWidth="1"/>
    <col min="1184" max="1184" width="14.7109375" customWidth="1"/>
    <col min="1185" max="1186" width="8.5703125" customWidth="1"/>
    <col min="1190" max="1190" width="28" customWidth="1"/>
    <col min="1191" max="1191" width="31.7109375" customWidth="1"/>
    <col min="1194" max="1194" width="11.42578125" customWidth="1"/>
    <col min="1195" max="1195" width="12.28515625" customWidth="1"/>
    <col min="1196" max="1198" width="0" hidden="1" customWidth="1"/>
    <col min="1199" max="1202" width="5.140625" customWidth="1"/>
    <col min="1203" max="1203" width="10.5703125" customWidth="1"/>
    <col min="1204" max="1204" width="16.7109375" customWidth="1"/>
    <col min="1205" max="1205" width="17.7109375" customWidth="1"/>
    <col min="1206" max="1206" width="15.42578125" customWidth="1"/>
    <col min="1440" max="1440" width="14.7109375" customWidth="1"/>
    <col min="1441" max="1442" width="8.5703125" customWidth="1"/>
    <col min="1446" max="1446" width="28" customWidth="1"/>
    <col min="1447" max="1447" width="31.7109375" customWidth="1"/>
    <col min="1450" max="1450" width="11.42578125" customWidth="1"/>
    <col min="1451" max="1451" width="12.28515625" customWidth="1"/>
    <col min="1452" max="1454" width="0" hidden="1" customWidth="1"/>
    <col min="1455" max="1458" width="5.140625" customWidth="1"/>
    <col min="1459" max="1459" width="10.5703125" customWidth="1"/>
    <col min="1460" max="1460" width="16.7109375" customWidth="1"/>
    <col min="1461" max="1461" width="17.7109375" customWidth="1"/>
    <col min="1462" max="1462" width="15.42578125" customWidth="1"/>
    <col min="1696" max="1696" width="14.7109375" customWidth="1"/>
    <col min="1697" max="1698" width="8.5703125" customWidth="1"/>
    <col min="1702" max="1702" width="28" customWidth="1"/>
    <col min="1703" max="1703" width="31.7109375" customWidth="1"/>
    <col min="1706" max="1706" width="11.42578125" customWidth="1"/>
    <col min="1707" max="1707" width="12.28515625" customWidth="1"/>
    <col min="1708" max="1710" width="0" hidden="1" customWidth="1"/>
    <col min="1711" max="1714" width="5.140625" customWidth="1"/>
    <col min="1715" max="1715" width="10.5703125" customWidth="1"/>
    <col min="1716" max="1716" width="16.7109375" customWidth="1"/>
    <col min="1717" max="1717" width="17.7109375" customWidth="1"/>
    <col min="1718" max="1718" width="15.42578125" customWidth="1"/>
    <col min="1952" max="1952" width="14.7109375" customWidth="1"/>
    <col min="1953" max="1954" width="8.5703125" customWidth="1"/>
    <col min="1958" max="1958" width="28" customWidth="1"/>
    <col min="1959" max="1959" width="31.7109375" customWidth="1"/>
    <col min="1962" max="1962" width="11.42578125" customWidth="1"/>
    <col min="1963" max="1963" width="12.28515625" customWidth="1"/>
    <col min="1964" max="1966" width="0" hidden="1" customWidth="1"/>
    <col min="1967" max="1970" width="5.140625" customWidth="1"/>
    <col min="1971" max="1971" width="10.5703125" customWidth="1"/>
    <col min="1972" max="1972" width="16.7109375" customWidth="1"/>
    <col min="1973" max="1973" width="17.7109375" customWidth="1"/>
    <col min="1974" max="1974" width="15.42578125" customWidth="1"/>
    <col min="2208" max="2208" width="14.7109375" customWidth="1"/>
    <col min="2209" max="2210" width="8.5703125" customWidth="1"/>
    <col min="2214" max="2214" width="28" customWidth="1"/>
    <col min="2215" max="2215" width="31.7109375" customWidth="1"/>
    <col min="2218" max="2218" width="11.42578125" customWidth="1"/>
    <col min="2219" max="2219" width="12.28515625" customWidth="1"/>
    <col min="2220" max="2222" width="0" hidden="1" customWidth="1"/>
    <col min="2223" max="2226" width="5.140625" customWidth="1"/>
    <col min="2227" max="2227" width="10.5703125" customWidth="1"/>
    <col min="2228" max="2228" width="16.7109375" customWidth="1"/>
    <col min="2229" max="2229" width="17.7109375" customWidth="1"/>
    <col min="2230" max="2230" width="15.42578125" customWidth="1"/>
    <col min="2464" max="2464" width="14.7109375" customWidth="1"/>
    <col min="2465" max="2466" width="8.5703125" customWidth="1"/>
    <col min="2470" max="2470" width="28" customWidth="1"/>
    <col min="2471" max="2471" width="31.7109375" customWidth="1"/>
    <col min="2474" max="2474" width="11.42578125" customWidth="1"/>
    <col min="2475" max="2475" width="12.28515625" customWidth="1"/>
    <col min="2476" max="2478" width="0" hidden="1" customWidth="1"/>
    <col min="2479" max="2482" width="5.140625" customWidth="1"/>
    <col min="2483" max="2483" width="10.5703125" customWidth="1"/>
    <col min="2484" max="2484" width="16.7109375" customWidth="1"/>
    <col min="2485" max="2485" width="17.7109375" customWidth="1"/>
    <col min="2486" max="2486" width="15.42578125" customWidth="1"/>
    <col min="2720" max="2720" width="14.7109375" customWidth="1"/>
    <col min="2721" max="2722" width="8.5703125" customWidth="1"/>
    <col min="2726" max="2726" width="28" customWidth="1"/>
    <col min="2727" max="2727" width="31.7109375" customWidth="1"/>
    <col min="2730" max="2730" width="11.42578125" customWidth="1"/>
    <col min="2731" max="2731" width="12.28515625" customWidth="1"/>
    <col min="2732" max="2734" width="0" hidden="1" customWidth="1"/>
    <col min="2735" max="2738" width="5.140625" customWidth="1"/>
    <col min="2739" max="2739" width="10.5703125" customWidth="1"/>
    <col min="2740" max="2740" width="16.7109375" customWidth="1"/>
    <col min="2741" max="2741" width="17.7109375" customWidth="1"/>
    <col min="2742" max="2742" width="15.42578125" customWidth="1"/>
    <col min="2976" max="2976" width="14.7109375" customWidth="1"/>
    <col min="2977" max="2978" width="8.5703125" customWidth="1"/>
    <col min="2982" max="2982" width="28" customWidth="1"/>
    <col min="2983" max="2983" width="31.7109375" customWidth="1"/>
    <col min="2986" max="2986" width="11.42578125" customWidth="1"/>
    <col min="2987" max="2987" width="12.28515625" customWidth="1"/>
    <col min="2988" max="2990" width="0" hidden="1" customWidth="1"/>
    <col min="2991" max="2994" width="5.140625" customWidth="1"/>
    <col min="2995" max="2995" width="10.5703125" customWidth="1"/>
    <col min="2996" max="2996" width="16.7109375" customWidth="1"/>
    <col min="2997" max="2997" width="17.7109375" customWidth="1"/>
    <col min="2998" max="2998" width="15.42578125" customWidth="1"/>
    <col min="3232" max="3232" width="14.7109375" customWidth="1"/>
    <col min="3233" max="3234" width="8.5703125" customWidth="1"/>
    <col min="3238" max="3238" width="28" customWidth="1"/>
    <col min="3239" max="3239" width="31.7109375" customWidth="1"/>
    <col min="3242" max="3242" width="11.42578125" customWidth="1"/>
    <col min="3243" max="3243" width="12.28515625" customWidth="1"/>
    <col min="3244" max="3246" width="0" hidden="1" customWidth="1"/>
    <col min="3247" max="3250" width="5.140625" customWidth="1"/>
    <col min="3251" max="3251" width="10.5703125" customWidth="1"/>
    <col min="3252" max="3252" width="16.7109375" customWidth="1"/>
    <col min="3253" max="3253" width="17.7109375" customWidth="1"/>
    <col min="3254" max="3254" width="15.42578125" customWidth="1"/>
    <col min="3488" max="3488" width="14.7109375" customWidth="1"/>
    <col min="3489" max="3490" width="8.5703125" customWidth="1"/>
    <col min="3494" max="3494" width="28" customWidth="1"/>
    <col min="3495" max="3495" width="31.7109375" customWidth="1"/>
    <col min="3498" max="3498" width="11.42578125" customWidth="1"/>
    <col min="3499" max="3499" width="12.28515625" customWidth="1"/>
    <col min="3500" max="3502" width="0" hidden="1" customWidth="1"/>
    <col min="3503" max="3506" width="5.140625" customWidth="1"/>
    <col min="3507" max="3507" width="10.5703125" customWidth="1"/>
    <col min="3508" max="3508" width="16.7109375" customWidth="1"/>
    <col min="3509" max="3509" width="17.7109375" customWidth="1"/>
    <col min="3510" max="3510" width="15.42578125" customWidth="1"/>
    <col min="3744" max="3744" width="14.7109375" customWidth="1"/>
    <col min="3745" max="3746" width="8.5703125" customWidth="1"/>
    <col min="3750" max="3750" width="28" customWidth="1"/>
    <col min="3751" max="3751" width="31.7109375" customWidth="1"/>
    <col min="3754" max="3754" width="11.42578125" customWidth="1"/>
    <col min="3755" max="3755" width="12.28515625" customWidth="1"/>
    <col min="3756" max="3758" width="0" hidden="1" customWidth="1"/>
    <col min="3759" max="3762" width="5.140625" customWidth="1"/>
    <col min="3763" max="3763" width="10.5703125" customWidth="1"/>
    <col min="3764" max="3764" width="16.7109375" customWidth="1"/>
    <col min="3765" max="3765" width="17.7109375" customWidth="1"/>
    <col min="3766" max="3766" width="15.42578125" customWidth="1"/>
    <col min="4000" max="4000" width="14.7109375" customWidth="1"/>
    <col min="4001" max="4002" width="8.5703125" customWidth="1"/>
    <col min="4006" max="4006" width="28" customWidth="1"/>
    <col min="4007" max="4007" width="31.7109375" customWidth="1"/>
    <col min="4010" max="4010" width="11.42578125" customWidth="1"/>
    <col min="4011" max="4011" width="12.28515625" customWidth="1"/>
    <col min="4012" max="4014" width="0" hidden="1" customWidth="1"/>
    <col min="4015" max="4018" width="5.140625" customWidth="1"/>
    <col min="4019" max="4019" width="10.5703125" customWidth="1"/>
    <col min="4020" max="4020" width="16.7109375" customWidth="1"/>
    <col min="4021" max="4021" width="17.7109375" customWidth="1"/>
    <col min="4022" max="4022" width="15.42578125" customWidth="1"/>
    <col min="4256" max="4256" width="14.7109375" customWidth="1"/>
    <col min="4257" max="4258" width="8.5703125" customWidth="1"/>
    <col min="4262" max="4262" width="28" customWidth="1"/>
    <col min="4263" max="4263" width="31.7109375" customWidth="1"/>
    <col min="4266" max="4266" width="11.42578125" customWidth="1"/>
    <col min="4267" max="4267" width="12.28515625" customWidth="1"/>
    <col min="4268" max="4270" width="0" hidden="1" customWidth="1"/>
    <col min="4271" max="4274" width="5.140625" customWidth="1"/>
    <col min="4275" max="4275" width="10.5703125" customWidth="1"/>
    <col min="4276" max="4276" width="16.7109375" customWidth="1"/>
    <col min="4277" max="4277" width="17.7109375" customWidth="1"/>
    <col min="4278" max="4278" width="15.42578125" customWidth="1"/>
    <col min="4512" max="4512" width="14.7109375" customWidth="1"/>
    <col min="4513" max="4514" width="8.5703125" customWidth="1"/>
    <col min="4518" max="4518" width="28" customWidth="1"/>
    <col min="4519" max="4519" width="31.7109375" customWidth="1"/>
    <col min="4522" max="4522" width="11.42578125" customWidth="1"/>
    <col min="4523" max="4523" width="12.28515625" customWidth="1"/>
    <col min="4524" max="4526" width="0" hidden="1" customWidth="1"/>
    <col min="4527" max="4530" width="5.140625" customWidth="1"/>
    <col min="4531" max="4531" width="10.5703125" customWidth="1"/>
    <col min="4532" max="4532" width="16.7109375" customWidth="1"/>
    <col min="4533" max="4533" width="17.7109375" customWidth="1"/>
    <col min="4534" max="4534" width="15.42578125" customWidth="1"/>
    <col min="4768" max="4768" width="14.7109375" customWidth="1"/>
    <col min="4769" max="4770" width="8.5703125" customWidth="1"/>
    <col min="4774" max="4774" width="28" customWidth="1"/>
    <col min="4775" max="4775" width="31.7109375" customWidth="1"/>
    <col min="4778" max="4778" width="11.42578125" customWidth="1"/>
    <col min="4779" max="4779" width="12.28515625" customWidth="1"/>
    <col min="4780" max="4782" width="0" hidden="1" customWidth="1"/>
    <col min="4783" max="4786" width="5.140625" customWidth="1"/>
    <col min="4787" max="4787" width="10.5703125" customWidth="1"/>
    <col min="4788" max="4788" width="16.7109375" customWidth="1"/>
    <col min="4789" max="4789" width="17.7109375" customWidth="1"/>
    <col min="4790" max="4790" width="15.42578125" customWidth="1"/>
    <col min="5024" max="5024" width="14.7109375" customWidth="1"/>
    <col min="5025" max="5026" width="8.5703125" customWidth="1"/>
    <col min="5030" max="5030" width="28" customWidth="1"/>
    <col min="5031" max="5031" width="31.7109375" customWidth="1"/>
    <col min="5034" max="5034" width="11.42578125" customWidth="1"/>
    <col min="5035" max="5035" width="12.28515625" customWidth="1"/>
    <col min="5036" max="5038" width="0" hidden="1" customWidth="1"/>
    <col min="5039" max="5042" width="5.140625" customWidth="1"/>
    <col min="5043" max="5043" width="10.5703125" customWidth="1"/>
    <col min="5044" max="5044" width="16.7109375" customWidth="1"/>
    <col min="5045" max="5045" width="17.7109375" customWidth="1"/>
    <col min="5046" max="5046" width="15.42578125" customWidth="1"/>
    <col min="5280" max="5280" width="14.7109375" customWidth="1"/>
    <col min="5281" max="5282" width="8.5703125" customWidth="1"/>
    <col min="5286" max="5286" width="28" customWidth="1"/>
    <col min="5287" max="5287" width="31.7109375" customWidth="1"/>
    <col min="5290" max="5290" width="11.42578125" customWidth="1"/>
    <col min="5291" max="5291" width="12.28515625" customWidth="1"/>
    <col min="5292" max="5294" width="0" hidden="1" customWidth="1"/>
    <col min="5295" max="5298" width="5.140625" customWidth="1"/>
    <col min="5299" max="5299" width="10.5703125" customWidth="1"/>
    <col min="5300" max="5300" width="16.7109375" customWidth="1"/>
    <col min="5301" max="5301" width="17.7109375" customWidth="1"/>
    <col min="5302" max="5302" width="15.42578125" customWidth="1"/>
    <col min="5536" max="5536" width="14.7109375" customWidth="1"/>
    <col min="5537" max="5538" width="8.5703125" customWidth="1"/>
    <col min="5542" max="5542" width="28" customWidth="1"/>
    <col min="5543" max="5543" width="31.7109375" customWidth="1"/>
    <col min="5546" max="5546" width="11.42578125" customWidth="1"/>
    <col min="5547" max="5547" width="12.28515625" customWidth="1"/>
    <col min="5548" max="5550" width="0" hidden="1" customWidth="1"/>
    <col min="5551" max="5554" width="5.140625" customWidth="1"/>
    <col min="5555" max="5555" width="10.5703125" customWidth="1"/>
    <col min="5556" max="5556" width="16.7109375" customWidth="1"/>
    <col min="5557" max="5557" width="17.7109375" customWidth="1"/>
    <col min="5558" max="5558" width="15.42578125" customWidth="1"/>
    <col min="5792" max="5792" width="14.7109375" customWidth="1"/>
    <col min="5793" max="5794" width="8.5703125" customWidth="1"/>
    <col min="5798" max="5798" width="28" customWidth="1"/>
    <col min="5799" max="5799" width="31.7109375" customWidth="1"/>
    <col min="5802" max="5802" width="11.42578125" customWidth="1"/>
    <col min="5803" max="5803" width="12.28515625" customWidth="1"/>
    <col min="5804" max="5806" width="0" hidden="1" customWidth="1"/>
    <col min="5807" max="5810" width="5.140625" customWidth="1"/>
    <col min="5811" max="5811" width="10.5703125" customWidth="1"/>
    <col min="5812" max="5812" width="16.7109375" customWidth="1"/>
    <col min="5813" max="5813" width="17.7109375" customWidth="1"/>
    <col min="5814" max="5814" width="15.42578125" customWidth="1"/>
    <col min="6048" max="6048" width="14.7109375" customWidth="1"/>
    <col min="6049" max="6050" width="8.5703125" customWidth="1"/>
    <col min="6054" max="6054" width="28" customWidth="1"/>
    <col min="6055" max="6055" width="31.7109375" customWidth="1"/>
    <col min="6058" max="6058" width="11.42578125" customWidth="1"/>
    <col min="6059" max="6059" width="12.28515625" customWidth="1"/>
    <col min="6060" max="6062" width="0" hidden="1" customWidth="1"/>
    <col min="6063" max="6066" width="5.140625" customWidth="1"/>
    <col min="6067" max="6067" width="10.5703125" customWidth="1"/>
    <col min="6068" max="6068" width="16.7109375" customWidth="1"/>
    <col min="6069" max="6069" width="17.7109375" customWidth="1"/>
    <col min="6070" max="6070" width="15.42578125" customWidth="1"/>
    <col min="6304" max="6304" width="14.7109375" customWidth="1"/>
    <col min="6305" max="6306" width="8.5703125" customWidth="1"/>
    <col min="6310" max="6310" width="28" customWidth="1"/>
    <col min="6311" max="6311" width="31.7109375" customWidth="1"/>
    <col min="6314" max="6314" width="11.42578125" customWidth="1"/>
    <col min="6315" max="6315" width="12.28515625" customWidth="1"/>
    <col min="6316" max="6318" width="0" hidden="1" customWidth="1"/>
    <col min="6319" max="6322" width="5.140625" customWidth="1"/>
    <col min="6323" max="6323" width="10.5703125" customWidth="1"/>
    <col min="6324" max="6324" width="16.7109375" customWidth="1"/>
    <col min="6325" max="6325" width="17.7109375" customWidth="1"/>
    <col min="6326" max="6326" width="15.42578125" customWidth="1"/>
    <col min="6560" max="6560" width="14.7109375" customWidth="1"/>
    <col min="6561" max="6562" width="8.5703125" customWidth="1"/>
    <col min="6566" max="6566" width="28" customWidth="1"/>
    <col min="6567" max="6567" width="31.7109375" customWidth="1"/>
    <col min="6570" max="6570" width="11.42578125" customWidth="1"/>
    <col min="6571" max="6571" width="12.28515625" customWidth="1"/>
    <col min="6572" max="6574" width="0" hidden="1" customWidth="1"/>
    <col min="6575" max="6578" width="5.140625" customWidth="1"/>
    <col min="6579" max="6579" width="10.5703125" customWidth="1"/>
    <col min="6580" max="6580" width="16.7109375" customWidth="1"/>
    <col min="6581" max="6581" width="17.7109375" customWidth="1"/>
    <col min="6582" max="6582" width="15.42578125" customWidth="1"/>
    <col min="6816" max="6816" width="14.7109375" customWidth="1"/>
    <col min="6817" max="6818" width="8.5703125" customWidth="1"/>
    <col min="6822" max="6822" width="28" customWidth="1"/>
    <col min="6823" max="6823" width="31.7109375" customWidth="1"/>
    <col min="6826" max="6826" width="11.42578125" customWidth="1"/>
    <col min="6827" max="6827" width="12.28515625" customWidth="1"/>
    <col min="6828" max="6830" width="0" hidden="1" customWidth="1"/>
    <col min="6831" max="6834" width="5.140625" customWidth="1"/>
    <col min="6835" max="6835" width="10.5703125" customWidth="1"/>
    <col min="6836" max="6836" width="16.7109375" customWidth="1"/>
    <col min="6837" max="6837" width="17.7109375" customWidth="1"/>
    <col min="6838" max="6838" width="15.42578125" customWidth="1"/>
    <col min="7072" max="7072" width="14.7109375" customWidth="1"/>
    <col min="7073" max="7074" width="8.5703125" customWidth="1"/>
    <col min="7078" max="7078" width="28" customWidth="1"/>
    <col min="7079" max="7079" width="31.7109375" customWidth="1"/>
    <col min="7082" max="7082" width="11.42578125" customWidth="1"/>
    <col min="7083" max="7083" width="12.28515625" customWidth="1"/>
    <col min="7084" max="7086" width="0" hidden="1" customWidth="1"/>
    <col min="7087" max="7090" width="5.140625" customWidth="1"/>
    <col min="7091" max="7091" width="10.5703125" customWidth="1"/>
    <col min="7092" max="7092" width="16.7109375" customWidth="1"/>
    <col min="7093" max="7093" width="17.7109375" customWidth="1"/>
    <col min="7094" max="7094" width="15.42578125" customWidth="1"/>
    <col min="7328" max="7328" width="14.7109375" customWidth="1"/>
    <col min="7329" max="7330" width="8.5703125" customWidth="1"/>
    <col min="7334" max="7334" width="28" customWidth="1"/>
    <col min="7335" max="7335" width="31.7109375" customWidth="1"/>
    <col min="7338" max="7338" width="11.42578125" customWidth="1"/>
    <col min="7339" max="7339" width="12.28515625" customWidth="1"/>
    <col min="7340" max="7342" width="0" hidden="1" customWidth="1"/>
    <col min="7343" max="7346" width="5.140625" customWidth="1"/>
    <col min="7347" max="7347" width="10.5703125" customWidth="1"/>
    <col min="7348" max="7348" width="16.7109375" customWidth="1"/>
    <col min="7349" max="7349" width="17.7109375" customWidth="1"/>
    <col min="7350" max="7350" width="15.42578125" customWidth="1"/>
    <col min="7584" max="7584" width="14.7109375" customWidth="1"/>
    <col min="7585" max="7586" width="8.5703125" customWidth="1"/>
    <col min="7590" max="7590" width="28" customWidth="1"/>
    <col min="7591" max="7591" width="31.7109375" customWidth="1"/>
    <col min="7594" max="7594" width="11.42578125" customWidth="1"/>
    <col min="7595" max="7595" width="12.28515625" customWidth="1"/>
    <col min="7596" max="7598" width="0" hidden="1" customWidth="1"/>
    <col min="7599" max="7602" width="5.140625" customWidth="1"/>
    <col min="7603" max="7603" width="10.5703125" customWidth="1"/>
    <col min="7604" max="7604" width="16.7109375" customWidth="1"/>
    <col min="7605" max="7605" width="17.7109375" customWidth="1"/>
    <col min="7606" max="7606" width="15.42578125" customWidth="1"/>
    <col min="7840" max="7840" width="14.7109375" customWidth="1"/>
    <col min="7841" max="7842" width="8.5703125" customWidth="1"/>
    <col min="7846" max="7846" width="28" customWidth="1"/>
    <col min="7847" max="7847" width="31.7109375" customWidth="1"/>
    <col min="7850" max="7850" width="11.42578125" customWidth="1"/>
    <col min="7851" max="7851" width="12.28515625" customWidth="1"/>
    <col min="7852" max="7854" width="0" hidden="1" customWidth="1"/>
    <col min="7855" max="7858" width="5.140625" customWidth="1"/>
    <col min="7859" max="7859" width="10.5703125" customWidth="1"/>
    <col min="7860" max="7860" width="16.7109375" customWidth="1"/>
    <col min="7861" max="7861" width="17.7109375" customWidth="1"/>
    <col min="7862" max="7862" width="15.42578125" customWidth="1"/>
    <col min="8096" max="8096" width="14.7109375" customWidth="1"/>
    <col min="8097" max="8098" width="8.5703125" customWidth="1"/>
    <col min="8102" max="8102" width="28" customWidth="1"/>
    <col min="8103" max="8103" width="31.7109375" customWidth="1"/>
    <col min="8106" max="8106" width="11.42578125" customWidth="1"/>
    <col min="8107" max="8107" width="12.28515625" customWidth="1"/>
    <col min="8108" max="8110" width="0" hidden="1" customWidth="1"/>
    <col min="8111" max="8114" width="5.140625" customWidth="1"/>
    <col min="8115" max="8115" width="10.5703125" customWidth="1"/>
    <col min="8116" max="8116" width="16.7109375" customWidth="1"/>
    <col min="8117" max="8117" width="17.7109375" customWidth="1"/>
    <col min="8118" max="8118" width="15.42578125" customWidth="1"/>
    <col min="8352" max="8352" width="14.7109375" customWidth="1"/>
    <col min="8353" max="8354" width="8.5703125" customWidth="1"/>
    <col min="8358" max="8358" width="28" customWidth="1"/>
    <col min="8359" max="8359" width="31.7109375" customWidth="1"/>
    <col min="8362" max="8362" width="11.42578125" customWidth="1"/>
    <col min="8363" max="8363" width="12.28515625" customWidth="1"/>
    <col min="8364" max="8366" width="0" hidden="1" customWidth="1"/>
    <col min="8367" max="8370" width="5.140625" customWidth="1"/>
    <col min="8371" max="8371" width="10.5703125" customWidth="1"/>
    <col min="8372" max="8372" width="16.7109375" customWidth="1"/>
    <col min="8373" max="8373" width="17.7109375" customWidth="1"/>
    <col min="8374" max="8374" width="15.42578125" customWidth="1"/>
    <col min="8608" max="8608" width="14.7109375" customWidth="1"/>
    <col min="8609" max="8610" width="8.5703125" customWidth="1"/>
    <col min="8614" max="8614" width="28" customWidth="1"/>
    <col min="8615" max="8615" width="31.7109375" customWidth="1"/>
    <col min="8618" max="8618" width="11.42578125" customWidth="1"/>
    <col min="8619" max="8619" width="12.28515625" customWidth="1"/>
    <col min="8620" max="8622" width="0" hidden="1" customWidth="1"/>
    <col min="8623" max="8626" width="5.140625" customWidth="1"/>
    <col min="8627" max="8627" width="10.5703125" customWidth="1"/>
    <col min="8628" max="8628" width="16.7109375" customWidth="1"/>
    <col min="8629" max="8629" width="17.7109375" customWidth="1"/>
    <col min="8630" max="8630" width="15.42578125" customWidth="1"/>
    <col min="8864" max="8864" width="14.7109375" customWidth="1"/>
    <col min="8865" max="8866" width="8.5703125" customWidth="1"/>
    <col min="8870" max="8870" width="28" customWidth="1"/>
    <col min="8871" max="8871" width="31.7109375" customWidth="1"/>
    <col min="8874" max="8874" width="11.42578125" customWidth="1"/>
    <col min="8875" max="8875" width="12.28515625" customWidth="1"/>
    <col min="8876" max="8878" width="0" hidden="1" customWidth="1"/>
    <col min="8879" max="8882" width="5.140625" customWidth="1"/>
    <col min="8883" max="8883" width="10.5703125" customWidth="1"/>
    <col min="8884" max="8884" width="16.7109375" customWidth="1"/>
    <col min="8885" max="8885" width="17.7109375" customWidth="1"/>
    <col min="8886" max="8886" width="15.42578125" customWidth="1"/>
    <col min="9120" max="9120" width="14.7109375" customWidth="1"/>
    <col min="9121" max="9122" width="8.5703125" customWidth="1"/>
    <col min="9126" max="9126" width="28" customWidth="1"/>
    <col min="9127" max="9127" width="31.7109375" customWidth="1"/>
    <col min="9130" max="9130" width="11.42578125" customWidth="1"/>
    <col min="9131" max="9131" width="12.28515625" customWidth="1"/>
    <col min="9132" max="9134" width="0" hidden="1" customWidth="1"/>
    <col min="9135" max="9138" width="5.140625" customWidth="1"/>
    <col min="9139" max="9139" width="10.5703125" customWidth="1"/>
    <col min="9140" max="9140" width="16.7109375" customWidth="1"/>
    <col min="9141" max="9141" width="17.7109375" customWidth="1"/>
    <col min="9142" max="9142" width="15.42578125" customWidth="1"/>
    <col min="9376" max="9376" width="14.7109375" customWidth="1"/>
    <col min="9377" max="9378" width="8.5703125" customWidth="1"/>
    <col min="9382" max="9382" width="28" customWidth="1"/>
    <col min="9383" max="9383" width="31.7109375" customWidth="1"/>
    <col min="9386" max="9386" width="11.42578125" customWidth="1"/>
    <col min="9387" max="9387" width="12.28515625" customWidth="1"/>
    <col min="9388" max="9390" width="0" hidden="1" customWidth="1"/>
    <col min="9391" max="9394" width="5.140625" customWidth="1"/>
    <col min="9395" max="9395" width="10.5703125" customWidth="1"/>
    <col min="9396" max="9396" width="16.7109375" customWidth="1"/>
    <col min="9397" max="9397" width="17.7109375" customWidth="1"/>
    <col min="9398" max="9398" width="15.42578125" customWidth="1"/>
    <col min="9632" max="9632" width="14.7109375" customWidth="1"/>
    <col min="9633" max="9634" width="8.5703125" customWidth="1"/>
    <col min="9638" max="9638" width="28" customWidth="1"/>
    <col min="9639" max="9639" width="31.7109375" customWidth="1"/>
    <col min="9642" max="9642" width="11.42578125" customWidth="1"/>
    <col min="9643" max="9643" width="12.28515625" customWidth="1"/>
    <col min="9644" max="9646" width="0" hidden="1" customWidth="1"/>
    <col min="9647" max="9650" width="5.140625" customWidth="1"/>
    <col min="9651" max="9651" width="10.5703125" customWidth="1"/>
    <col min="9652" max="9652" width="16.7109375" customWidth="1"/>
    <col min="9653" max="9653" width="17.7109375" customWidth="1"/>
    <col min="9654" max="9654" width="15.42578125" customWidth="1"/>
    <col min="9888" max="9888" width="14.7109375" customWidth="1"/>
    <col min="9889" max="9890" width="8.5703125" customWidth="1"/>
    <col min="9894" max="9894" width="28" customWidth="1"/>
    <col min="9895" max="9895" width="31.7109375" customWidth="1"/>
    <col min="9898" max="9898" width="11.42578125" customWidth="1"/>
    <col min="9899" max="9899" width="12.28515625" customWidth="1"/>
    <col min="9900" max="9902" width="0" hidden="1" customWidth="1"/>
    <col min="9903" max="9906" width="5.140625" customWidth="1"/>
    <col min="9907" max="9907" width="10.5703125" customWidth="1"/>
    <col min="9908" max="9908" width="16.7109375" customWidth="1"/>
    <col min="9909" max="9909" width="17.7109375" customWidth="1"/>
    <col min="9910" max="9910" width="15.42578125" customWidth="1"/>
    <col min="10144" max="10144" width="14.7109375" customWidth="1"/>
    <col min="10145" max="10146" width="8.5703125" customWidth="1"/>
    <col min="10150" max="10150" width="28" customWidth="1"/>
    <col min="10151" max="10151" width="31.7109375" customWidth="1"/>
    <col min="10154" max="10154" width="11.42578125" customWidth="1"/>
    <col min="10155" max="10155" width="12.28515625" customWidth="1"/>
    <col min="10156" max="10158" width="0" hidden="1" customWidth="1"/>
    <col min="10159" max="10162" width="5.140625" customWidth="1"/>
    <col min="10163" max="10163" width="10.5703125" customWidth="1"/>
    <col min="10164" max="10164" width="16.7109375" customWidth="1"/>
    <col min="10165" max="10165" width="17.7109375" customWidth="1"/>
    <col min="10166" max="10166" width="15.42578125" customWidth="1"/>
    <col min="10400" max="10400" width="14.7109375" customWidth="1"/>
    <col min="10401" max="10402" width="8.5703125" customWidth="1"/>
    <col min="10406" max="10406" width="28" customWidth="1"/>
    <col min="10407" max="10407" width="31.7109375" customWidth="1"/>
    <col min="10410" max="10410" width="11.42578125" customWidth="1"/>
    <col min="10411" max="10411" width="12.28515625" customWidth="1"/>
    <col min="10412" max="10414" width="0" hidden="1" customWidth="1"/>
    <col min="10415" max="10418" width="5.140625" customWidth="1"/>
    <col min="10419" max="10419" width="10.5703125" customWidth="1"/>
    <col min="10420" max="10420" width="16.7109375" customWidth="1"/>
    <col min="10421" max="10421" width="17.7109375" customWidth="1"/>
    <col min="10422" max="10422" width="15.42578125" customWidth="1"/>
    <col min="10656" max="10656" width="14.7109375" customWidth="1"/>
    <col min="10657" max="10658" width="8.5703125" customWidth="1"/>
    <col min="10662" max="10662" width="28" customWidth="1"/>
    <col min="10663" max="10663" width="31.7109375" customWidth="1"/>
    <col min="10666" max="10666" width="11.42578125" customWidth="1"/>
    <col min="10667" max="10667" width="12.28515625" customWidth="1"/>
    <col min="10668" max="10670" width="0" hidden="1" customWidth="1"/>
    <col min="10671" max="10674" width="5.140625" customWidth="1"/>
    <col min="10675" max="10675" width="10.5703125" customWidth="1"/>
    <col min="10676" max="10676" width="16.7109375" customWidth="1"/>
    <col min="10677" max="10677" width="17.7109375" customWidth="1"/>
    <col min="10678" max="10678" width="15.42578125" customWidth="1"/>
    <col min="10912" max="10912" width="14.7109375" customWidth="1"/>
    <col min="10913" max="10914" width="8.5703125" customWidth="1"/>
    <col min="10918" max="10918" width="28" customWidth="1"/>
    <col min="10919" max="10919" width="31.7109375" customWidth="1"/>
    <col min="10922" max="10922" width="11.42578125" customWidth="1"/>
    <col min="10923" max="10923" width="12.28515625" customWidth="1"/>
    <col min="10924" max="10926" width="0" hidden="1" customWidth="1"/>
    <col min="10927" max="10930" width="5.140625" customWidth="1"/>
    <col min="10931" max="10931" width="10.5703125" customWidth="1"/>
    <col min="10932" max="10932" width="16.7109375" customWidth="1"/>
    <col min="10933" max="10933" width="17.7109375" customWidth="1"/>
    <col min="10934" max="10934" width="15.42578125" customWidth="1"/>
    <col min="11168" max="11168" width="14.7109375" customWidth="1"/>
    <col min="11169" max="11170" width="8.5703125" customWidth="1"/>
    <col min="11174" max="11174" width="28" customWidth="1"/>
    <col min="11175" max="11175" width="31.7109375" customWidth="1"/>
    <col min="11178" max="11178" width="11.42578125" customWidth="1"/>
    <col min="11179" max="11179" width="12.28515625" customWidth="1"/>
    <col min="11180" max="11182" width="0" hidden="1" customWidth="1"/>
    <col min="11183" max="11186" width="5.140625" customWidth="1"/>
    <col min="11187" max="11187" width="10.5703125" customWidth="1"/>
    <col min="11188" max="11188" width="16.7109375" customWidth="1"/>
    <col min="11189" max="11189" width="17.7109375" customWidth="1"/>
    <col min="11190" max="11190" width="15.42578125" customWidth="1"/>
    <col min="11424" max="11424" width="14.7109375" customWidth="1"/>
    <col min="11425" max="11426" width="8.5703125" customWidth="1"/>
    <col min="11430" max="11430" width="28" customWidth="1"/>
    <col min="11431" max="11431" width="31.7109375" customWidth="1"/>
    <col min="11434" max="11434" width="11.42578125" customWidth="1"/>
    <col min="11435" max="11435" width="12.28515625" customWidth="1"/>
    <col min="11436" max="11438" width="0" hidden="1" customWidth="1"/>
    <col min="11439" max="11442" width="5.140625" customWidth="1"/>
    <col min="11443" max="11443" width="10.5703125" customWidth="1"/>
    <col min="11444" max="11444" width="16.7109375" customWidth="1"/>
    <col min="11445" max="11445" width="17.7109375" customWidth="1"/>
    <col min="11446" max="11446" width="15.42578125" customWidth="1"/>
    <col min="11680" max="11680" width="14.7109375" customWidth="1"/>
    <col min="11681" max="11682" width="8.5703125" customWidth="1"/>
    <col min="11686" max="11686" width="28" customWidth="1"/>
    <col min="11687" max="11687" width="31.7109375" customWidth="1"/>
    <col min="11690" max="11690" width="11.42578125" customWidth="1"/>
    <col min="11691" max="11691" width="12.28515625" customWidth="1"/>
    <col min="11692" max="11694" width="0" hidden="1" customWidth="1"/>
    <col min="11695" max="11698" width="5.140625" customWidth="1"/>
    <col min="11699" max="11699" width="10.5703125" customWidth="1"/>
    <col min="11700" max="11700" width="16.7109375" customWidth="1"/>
    <col min="11701" max="11701" width="17.7109375" customWidth="1"/>
    <col min="11702" max="11702" width="15.42578125" customWidth="1"/>
    <col min="11936" max="11936" width="14.7109375" customWidth="1"/>
    <col min="11937" max="11938" width="8.5703125" customWidth="1"/>
    <col min="11942" max="11942" width="28" customWidth="1"/>
    <col min="11943" max="11943" width="31.7109375" customWidth="1"/>
    <col min="11946" max="11946" width="11.42578125" customWidth="1"/>
    <col min="11947" max="11947" width="12.28515625" customWidth="1"/>
    <col min="11948" max="11950" width="0" hidden="1" customWidth="1"/>
    <col min="11951" max="11954" width="5.140625" customWidth="1"/>
    <col min="11955" max="11955" width="10.5703125" customWidth="1"/>
    <col min="11956" max="11956" width="16.7109375" customWidth="1"/>
    <col min="11957" max="11957" width="17.7109375" customWidth="1"/>
    <col min="11958" max="11958" width="15.42578125" customWidth="1"/>
    <col min="12192" max="12192" width="14.7109375" customWidth="1"/>
    <col min="12193" max="12194" width="8.5703125" customWidth="1"/>
    <col min="12198" max="12198" width="28" customWidth="1"/>
    <col min="12199" max="12199" width="31.7109375" customWidth="1"/>
    <col min="12202" max="12202" width="11.42578125" customWidth="1"/>
    <col min="12203" max="12203" width="12.28515625" customWidth="1"/>
    <col min="12204" max="12206" width="0" hidden="1" customWidth="1"/>
    <col min="12207" max="12210" width="5.140625" customWidth="1"/>
    <col min="12211" max="12211" width="10.5703125" customWidth="1"/>
    <col min="12212" max="12212" width="16.7109375" customWidth="1"/>
    <col min="12213" max="12213" width="17.7109375" customWidth="1"/>
    <col min="12214" max="12214" width="15.42578125" customWidth="1"/>
    <col min="12448" max="12448" width="14.7109375" customWidth="1"/>
    <col min="12449" max="12450" width="8.5703125" customWidth="1"/>
    <col min="12454" max="12454" width="28" customWidth="1"/>
    <col min="12455" max="12455" width="31.7109375" customWidth="1"/>
    <col min="12458" max="12458" width="11.42578125" customWidth="1"/>
    <col min="12459" max="12459" width="12.28515625" customWidth="1"/>
    <col min="12460" max="12462" width="0" hidden="1" customWidth="1"/>
    <col min="12463" max="12466" width="5.140625" customWidth="1"/>
    <col min="12467" max="12467" width="10.5703125" customWidth="1"/>
    <col min="12468" max="12468" width="16.7109375" customWidth="1"/>
    <col min="12469" max="12469" width="17.7109375" customWidth="1"/>
    <col min="12470" max="12470" width="15.42578125" customWidth="1"/>
    <col min="12704" max="12704" width="14.7109375" customWidth="1"/>
    <col min="12705" max="12706" width="8.5703125" customWidth="1"/>
    <col min="12710" max="12710" width="28" customWidth="1"/>
    <col min="12711" max="12711" width="31.7109375" customWidth="1"/>
    <col min="12714" max="12714" width="11.42578125" customWidth="1"/>
    <col min="12715" max="12715" width="12.28515625" customWidth="1"/>
    <col min="12716" max="12718" width="0" hidden="1" customWidth="1"/>
    <col min="12719" max="12722" width="5.140625" customWidth="1"/>
    <col min="12723" max="12723" width="10.5703125" customWidth="1"/>
    <col min="12724" max="12724" width="16.7109375" customWidth="1"/>
    <col min="12725" max="12725" width="17.7109375" customWidth="1"/>
    <col min="12726" max="12726" width="15.42578125" customWidth="1"/>
    <col min="12960" max="12960" width="14.7109375" customWidth="1"/>
    <col min="12961" max="12962" width="8.5703125" customWidth="1"/>
    <col min="12966" max="12966" width="28" customWidth="1"/>
    <col min="12967" max="12967" width="31.7109375" customWidth="1"/>
    <col min="12970" max="12970" width="11.42578125" customWidth="1"/>
    <col min="12971" max="12971" width="12.28515625" customWidth="1"/>
    <col min="12972" max="12974" width="0" hidden="1" customWidth="1"/>
    <col min="12975" max="12978" width="5.140625" customWidth="1"/>
    <col min="12979" max="12979" width="10.5703125" customWidth="1"/>
    <col min="12980" max="12980" width="16.7109375" customWidth="1"/>
    <col min="12981" max="12981" width="17.7109375" customWidth="1"/>
    <col min="12982" max="12982" width="15.42578125" customWidth="1"/>
    <col min="13216" max="13216" width="14.7109375" customWidth="1"/>
    <col min="13217" max="13218" width="8.5703125" customWidth="1"/>
    <col min="13222" max="13222" width="28" customWidth="1"/>
    <col min="13223" max="13223" width="31.7109375" customWidth="1"/>
    <col min="13226" max="13226" width="11.42578125" customWidth="1"/>
    <col min="13227" max="13227" width="12.28515625" customWidth="1"/>
    <col min="13228" max="13230" width="0" hidden="1" customWidth="1"/>
    <col min="13231" max="13234" width="5.140625" customWidth="1"/>
    <col min="13235" max="13235" width="10.5703125" customWidth="1"/>
    <col min="13236" max="13236" width="16.7109375" customWidth="1"/>
    <col min="13237" max="13237" width="17.7109375" customWidth="1"/>
    <col min="13238" max="13238" width="15.42578125" customWidth="1"/>
    <col min="13472" max="13472" width="14.7109375" customWidth="1"/>
    <col min="13473" max="13474" width="8.5703125" customWidth="1"/>
    <col min="13478" max="13478" width="28" customWidth="1"/>
    <col min="13479" max="13479" width="31.7109375" customWidth="1"/>
    <col min="13482" max="13482" width="11.42578125" customWidth="1"/>
    <col min="13483" max="13483" width="12.28515625" customWidth="1"/>
    <col min="13484" max="13486" width="0" hidden="1" customWidth="1"/>
    <col min="13487" max="13490" width="5.140625" customWidth="1"/>
    <col min="13491" max="13491" width="10.5703125" customWidth="1"/>
    <col min="13492" max="13492" width="16.7109375" customWidth="1"/>
    <col min="13493" max="13493" width="17.7109375" customWidth="1"/>
    <col min="13494" max="13494" width="15.42578125" customWidth="1"/>
    <col min="13728" max="13728" width="14.7109375" customWidth="1"/>
    <col min="13729" max="13730" width="8.5703125" customWidth="1"/>
    <col min="13734" max="13734" width="28" customWidth="1"/>
    <col min="13735" max="13735" width="31.7109375" customWidth="1"/>
    <col min="13738" max="13738" width="11.42578125" customWidth="1"/>
    <col min="13739" max="13739" width="12.28515625" customWidth="1"/>
    <col min="13740" max="13742" width="0" hidden="1" customWidth="1"/>
    <col min="13743" max="13746" width="5.140625" customWidth="1"/>
    <col min="13747" max="13747" width="10.5703125" customWidth="1"/>
    <col min="13748" max="13748" width="16.7109375" customWidth="1"/>
    <col min="13749" max="13749" width="17.7109375" customWidth="1"/>
    <col min="13750" max="13750" width="15.42578125" customWidth="1"/>
    <col min="13984" max="13984" width="14.7109375" customWidth="1"/>
    <col min="13985" max="13986" width="8.5703125" customWidth="1"/>
    <col min="13990" max="13990" width="28" customWidth="1"/>
    <col min="13991" max="13991" width="31.7109375" customWidth="1"/>
    <col min="13994" max="13994" width="11.42578125" customWidth="1"/>
    <col min="13995" max="13995" width="12.28515625" customWidth="1"/>
    <col min="13996" max="13998" width="0" hidden="1" customWidth="1"/>
    <col min="13999" max="14002" width="5.140625" customWidth="1"/>
    <col min="14003" max="14003" width="10.5703125" customWidth="1"/>
    <col min="14004" max="14004" width="16.7109375" customWidth="1"/>
    <col min="14005" max="14005" width="17.7109375" customWidth="1"/>
    <col min="14006" max="14006" width="15.42578125" customWidth="1"/>
    <col min="14240" max="14240" width="14.7109375" customWidth="1"/>
    <col min="14241" max="14242" width="8.5703125" customWidth="1"/>
    <col min="14246" max="14246" width="28" customWidth="1"/>
    <col min="14247" max="14247" width="31.7109375" customWidth="1"/>
    <col min="14250" max="14250" width="11.42578125" customWidth="1"/>
    <col min="14251" max="14251" width="12.28515625" customWidth="1"/>
    <col min="14252" max="14254" width="0" hidden="1" customWidth="1"/>
    <col min="14255" max="14258" width="5.140625" customWidth="1"/>
    <col min="14259" max="14259" width="10.5703125" customWidth="1"/>
    <col min="14260" max="14260" width="16.7109375" customWidth="1"/>
    <col min="14261" max="14261" width="17.7109375" customWidth="1"/>
    <col min="14262" max="14262" width="15.42578125" customWidth="1"/>
    <col min="14496" max="14496" width="14.7109375" customWidth="1"/>
    <col min="14497" max="14498" width="8.5703125" customWidth="1"/>
    <col min="14502" max="14502" width="28" customWidth="1"/>
    <col min="14503" max="14503" width="31.7109375" customWidth="1"/>
    <col min="14506" max="14506" width="11.42578125" customWidth="1"/>
    <col min="14507" max="14507" width="12.28515625" customWidth="1"/>
    <col min="14508" max="14510" width="0" hidden="1" customWidth="1"/>
    <col min="14511" max="14514" width="5.140625" customWidth="1"/>
    <col min="14515" max="14515" width="10.5703125" customWidth="1"/>
    <col min="14516" max="14516" width="16.7109375" customWidth="1"/>
    <col min="14517" max="14517" width="17.7109375" customWidth="1"/>
    <col min="14518" max="14518" width="15.42578125" customWidth="1"/>
    <col min="14752" max="14752" width="14.7109375" customWidth="1"/>
    <col min="14753" max="14754" width="8.5703125" customWidth="1"/>
    <col min="14758" max="14758" width="28" customWidth="1"/>
    <col min="14759" max="14759" width="31.7109375" customWidth="1"/>
    <col min="14762" max="14762" width="11.42578125" customWidth="1"/>
    <col min="14763" max="14763" width="12.28515625" customWidth="1"/>
    <col min="14764" max="14766" width="0" hidden="1" customWidth="1"/>
    <col min="14767" max="14770" width="5.140625" customWidth="1"/>
    <col min="14771" max="14771" width="10.5703125" customWidth="1"/>
    <col min="14772" max="14772" width="16.7109375" customWidth="1"/>
    <col min="14773" max="14773" width="17.7109375" customWidth="1"/>
    <col min="14774" max="14774" width="15.42578125" customWidth="1"/>
    <col min="15008" max="15008" width="14.7109375" customWidth="1"/>
    <col min="15009" max="15010" width="8.5703125" customWidth="1"/>
    <col min="15014" max="15014" width="28" customWidth="1"/>
    <col min="15015" max="15015" width="31.7109375" customWidth="1"/>
    <col min="15018" max="15018" width="11.42578125" customWidth="1"/>
    <col min="15019" max="15019" width="12.28515625" customWidth="1"/>
    <col min="15020" max="15022" width="0" hidden="1" customWidth="1"/>
    <col min="15023" max="15026" width="5.140625" customWidth="1"/>
    <col min="15027" max="15027" width="10.5703125" customWidth="1"/>
    <col min="15028" max="15028" width="16.7109375" customWidth="1"/>
    <col min="15029" max="15029" width="17.7109375" customWidth="1"/>
    <col min="15030" max="15030" width="15.42578125" customWidth="1"/>
    <col min="15264" max="15264" width="14.7109375" customWidth="1"/>
    <col min="15265" max="15266" width="8.5703125" customWidth="1"/>
    <col min="15270" max="15270" width="28" customWidth="1"/>
    <col min="15271" max="15271" width="31.7109375" customWidth="1"/>
    <col min="15274" max="15274" width="11.42578125" customWidth="1"/>
    <col min="15275" max="15275" width="12.28515625" customWidth="1"/>
    <col min="15276" max="15278" width="0" hidden="1" customWidth="1"/>
    <col min="15279" max="15282" width="5.140625" customWidth="1"/>
    <col min="15283" max="15283" width="10.5703125" customWidth="1"/>
    <col min="15284" max="15284" width="16.7109375" customWidth="1"/>
    <col min="15285" max="15285" width="17.7109375" customWidth="1"/>
    <col min="15286" max="15286" width="15.42578125" customWidth="1"/>
    <col min="15520" max="15520" width="14.7109375" customWidth="1"/>
    <col min="15521" max="15522" width="8.5703125" customWidth="1"/>
    <col min="15526" max="15526" width="28" customWidth="1"/>
    <col min="15527" max="15527" width="31.7109375" customWidth="1"/>
    <col min="15530" max="15530" width="11.42578125" customWidth="1"/>
    <col min="15531" max="15531" width="12.28515625" customWidth="1"/>
    <col min="15532" max="15534" width="0" hidden="1" customWidth="1"/>
    <col min="15535" max="15538" width="5.140625" customWidth="1"/>
    <col min="15539" max="15539" width="10.5703125" customWidth="1"/>
    <col min="15540" max="15540" width="16.7109375" customWidth="1"/>
    <col min="15541" max="15541" width="17.7109375" customWidth="1"/>
    <col min="15542" max="15542" width="15.42578125" customWidth="1"/>
    <col min="15776" max="15776" width="14.7109375" customWidth="1"/>
    <col min="15777" max="15778" width="8.5703125" customWidth="1"/>
    <col min="15782" max="15782" width="28" customWidth="1"/>
    <col min="15783" max="15783" width="31.7109375" customWidth="1"/>
    <col min="15786" max="15786" width="11.42578125" customWidth="1"/>
    <col min="15787" max="15787" width="12.28515625" customWidth="1"/>
    <col min="15788" max="15790" width="0" hidden="1" customWidth="1"/>
    <col min="15791" max="15794" width="5.140625" customWidth="1"/>
    <col min="15795" max="15795" width="10.5703125" customWidth="1"/>
    <col min="15796" max="15796" width="16.7109375" customWidth="1"/>
    <col min="15797" max="15797" width="17.7109375" customWidth="1"/>
    <col min="15798" max="15798" width="15.42578125" customWidth="1"/>
    <col min="16032" max="16032" width="14.7109375" customWidth="1"/>
    <col min="16033" max="16034" width="8.5703125" customWidth="1"/>
    <col min="16038" max="16038" width="28" customWidth="1"/>
    <col min="16039" max="16039" width="31.7109375" customWidth="1"/>
    <col min="16042" max="16042" width="11.42578125" customWidth="1"/>
    <col min="16043" max="16043" width="12.28515625" customWidth="1"/>
    <col min="16044" max="16046" width="0" hidden="1" customWidth="1"/>
    <col min="16047" max="16050" width="5.140625" customWidth="1"/>
    <col min="16051" max="16051" width="10.5703125" customWidth="1"/>
    <col min="16052" max="16052" width="16.7109375" customWidth="1"/>
    <col min="16053" max="16053" width="17.7109375" customWidth="1"/>
    <col min="16054" max="16054" width="15.42578125" customWidth="1"/>
    <col min="16353" max="16384" width="9.140625" customWidth="1"/>
  </cols>
  <sheetData>
    <row r="1" spans="1:21" ht="42.75" x14ac:dyDescent="0.25">
      <c r="A1" s="215" t="s">
        <v>2109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1" ht="21" customHeight="1" x14ac:dyDescent="0.25">
      <c r="A2" s="216">
        <v>45599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1" ht="23.25" customHeight="1" x14ac:dyDescent="0.25">
      <c r="A3" s="7" t="s">
        <v>60</v>
      </c>
      <c r="B3" s="7" t="s">
        <v>1559</v>
      </c>
      <c r="C3" s="7" t="s">
        <v>1560</v>
      </c>
      <c r="D3" s="7" t="s">
        <v>44</v>
      </c>
      <c r="E3" s="48" t="s">
        <v>1561</v>
      </c>
      <c r="F3" s="48" t="s">
        <v>1562</v>
      </c>
      <c r="G3" s="48" t="s">
        <v>2063</v>
      </c>
      <c r="H3" s="104" t="s">
        <v>2069</v>
      </c>
      <c r="I3" s="53" t="s">
        <v>43</v>
      </c>
      <c r="J3" s="48" t="s">
        <v>1563</v>
      </c>
      <c r="K3" s="48" t="s">
        <v>1564</v>
      </c>
      <c r="L3" s="7" t="s">
        <v>1565</v>
      </c>
      <c r="M3" s="8" t="s">
        <v>1566</v>
      </c>
      <c r="N3" s="8" t="s">
        <v>1567</v>
      </c>
      <c r="O3" s="8" t="s">
        <v>1568</v>
      </c>
      <c r="P3" s="8" t="s">
        <v>1569</v>
      </c>
      <c r="Q3" s="8" t="s">
        <v>80</v>
      </c>
      <c r="R3" s="128" t="s">
        <v>1570</v>
      </c>
      <c r="S3" s="46" t="s">
        <v>1753</v>
      </c>
      <c r="T3" s="29" t="s">
        <v>1754</v>
      </c>
    </row>
    <row r="4" spans="1:21" ht="16.5" customHeight="1" x14ac:dyDescent="0.25">
      <c r="A4" t="s">
        <v>57</v>
      </c>
      <c r="B4" s="4">
        <v>835</v>
      </c>
      <c r="C4" s="4">
        <v>6400835</v>
      </c>
      <c r="D4" t="s">
        <v>157</v>
      </c>
      <c r="E4" t="s">
        <v>30</v>
      </c>
      <c r="F4" t="s">
        <v>30</v>
      </c>
      <c r="G4" s="4"/>
      <c r="H4" s="4"/>
      <c r="I4" s="15" t="s">
        <v>83</v>
      </c>
      <c r="J4" s="19" t="s">
        <v>908</v>
      </c>
      <c r="K4" t="s">
        <v>909</v>
      </c>
      <c r="L4" s="15" t="s">
        <v>910</v>
      </c>
      <c r="M4" s="16">
        <v>80.7</v>
      </c>
      <c r="O4" s="16">
        <v>83.7</v>
      </c>
      <c r="P4" s="63">
        <v>45599</v>
      </c>
      <c r="Q4" s="63"/>
      <c r="R4" s="43"/>
      <c r="S4" s="33">
        <v>18.16469</v>
      </c>
      <c r="T4" s="34">
        <v>-66.728165000000004</v>
      </c>
      <c r="U4" s="39"/>
    </row>
    <row r="5" spans="1:21" ht="16.5" customHeight="1" x14ac:dyDescent="0.25">
      <c r="A5" t="s">
        <v>57</v>
      </c>
      <c r="B5" s="4">
        <v>2186</v>
      </c>
      <c r="C5" s="185">
        <v>3602186</v>
      </c>
      <c r="D5" s="187" t="s">
        <v>157</v>
      </c>
      <c r="E5" s="187" t="s">
        <v>36</v>
      </c>
      <c r="F5" s="187" t="s">
        <v>36</v>
      </c>
      <c r="G5" s="185"/>
      <c r="H5" s="185"/>
      <c r="I5" s="15" t="s">
        <v>92</v>
      </c>
      <c r="J5" s="19" t="s">
        <v>908</v>
      </c>
      <c r="K5" s="187" t="s">
        <v>385</v>
      </c>
      <c r="L5" s="62" t="s">
        <v>1811</v>
      </c>
      <c r="M5" s="16">
        <v>80.7</v>
      </c>
      <c r="N5" s="16">
        <v>97.7</v>
      </c>
      <c r="O5" s="16">
        <v>85.7</v>
      </c>
      <c r="P5" s="63">
        <v>45599</v>
      </c>
      <c r="Q5" s="106"/>
      <c r="R5" s="43"/>
      <c r="S5" s="214">
        <v>18.1829</v>
      </c>
      <c r="T5" s="38">
        <v>-66.744799999999998</v>
      </c>
      <c r="U5" s="39"/>
    </row>
    <row r="6" spans="1:21" ht="16.5" customHeight="1" x14ac:dyDescent="0.3">
      <c r="A6" t="s">
        <v>57</v>
      </c>
      <c r="B6" s="4">
        <v>3201</v>
      </c>
      <c r="C6" s="4">
        <v>3603201</v>
      </c>
      <c r="D6" t="s">
        <v>157</v>
      </c>
      <c r="E6" t="s">
        <v>2046</v>
      </c>
      <c r="F6" t="s">
        <v>2046</v>
      </c>
      <c r="G6" s="4" t="s">
        <v>169</v>
      </c>
      <c r="H6" s="92">
        <v>44866</v>
      </c>
      <c r="I6" s="15" t="s">
        <v>92</v>
      </c>
      <c r="J6" s="19" t="s">
        <v>908</v>
      </c>
      <c r="K6" t="s">
        <v>485</v>
      </c>
      <c r="L6" s="15" t="s">
        <v>809</v>
      </c>
      <c r="M6" s="16">
        <v>84.7</v>
      </c>
      <c r="N6" s="16">
        <v>99.7</v>
      </c>
      <c r="P6" s="63">
        <v>45599</v>
      </c>
      <c r="Q6" s="63"/>
      <c r="R6" s="58"/>
      <c r="S6" s="33">
        <v>18.166843</v>
      </c>
      <c r="T6" s="34">
        <v>-66.729797000000005</v>
      </c>
    </row>
    <row r="7" spans="1:21" ht="16.5" customHeight="1" x14ac:dyDescent="0.25">
      <c r="A7" t="s">
        <v>57</v>
      </c>
      <c r="B7" s="4">
        <v>6000</v>
      </c>
      <c r="C7" s="4">
        <v>3606000</v>
      </c>
      <c r="D7" t="s">
        <v>157</v>
      </c>
      <c r="E7" t="s">
        <v>22</v>
      </c>
      <c r="F7" t="s">
        <v>22</v>
      </c>
      <c r="G7" s="4"/>
      <c r="H7" s="4"/>
      <c r="I7" s="15" t="s">
        <v>92</v>
      </c>
      <c r="J7" s="19" t="s">
        <v>908</v>
      </c>
      <c r="K7" t="s">
        <v>506</v>
      </c>
      <c r="L7" s="15" t="s">
        <v>838</v>
      </c>
      <c r="O7" s="4"/>
      <c r="P7" s="63">
        <v>45599</v>
      </c>
      <c r="Q7" s="106" t="s">
        <v>2159</v>
      </c>
      <c r="R7" s="43"/>
      <c r="S7" s="33">
        <v>18.163429000000001</v>
      </c>
      <c r="T7" s="34">
        <v>-66.727281000000005</v>
      </c>
    </row>
    <row r="8" spans="1:21" ht="16.5" customHeight="1" x14ac:dyDescent="0.25">
      <c r="A8" t="s">
        <v>57</v>
      </c>
      <c r="B8" s="4">
        <v>6001</v>
      </c>
      <c r="C8" s="64">
        <v>3606001</v>
      </c>
      <c r="D8" s="65" t="s">
        <v>157</v>
      </c>
      <c r="E8" s="65" t="s">
        <v>22</v>
      </c>
      <c r="F8" s="65" t="s">
        <v>22</v>
      </c>
      <c r="G8" s="64"/>
      <c r="H8" s="64"/>
      <c r="I8" s="25" t="s">
        <v>92</v>
      </c>
      <c r="J8" s="24" t="s">
        <v>908</v>
      </c>
      <c r="K8" s="65" t="s">
        <v>507</v>
      </c>
      <c r="L8" s="15" t="s">
        <v>839</v>
      </c>
      <c r="O8" s="4"/>
      <c r="P8" s="63">
        <v>45599</v>
      </c>
      <c r="Q8" s="106" t="s">
        <v>2159</v>
      </c>
      <c r="R8" s="45"/>
      <c r="S8" s="40">
        <v>18.155249000000001</v>
      </c>
      <c r="T8" s="41">
        <v>-66.713228000000001</v>
      </c>
    </row>
    <row r="9" spans="1:21" ht="16.5" customHeight="1" x14ac:dyDescent="0.25">
      <c r="A9" t="s">
        <v>51</v>
      </c>
      <c r="B9" s="4">
        <v>1124</v>
      </c>
      <c r="C9" s="185">
        <v>3601124</v>
      </c>
      <c r="D9" s="187" t="s">
        <v>146</v>
      </c>
      <c r="E9" s="187" t="s">
        <v>23</v>
      </c>
      <c r="F9" s="187" t="s">
        <v>1729</v>
      </c>
      <c r="G9" s="185" t="s">
        <v>22</v>
      </c>
      <c r="H9" s="185"/>
      <c r="I9" s="15" t="s">
        <v>83</v>
      </c>
      <c r="J9" s="19" t="s">
        <v>911</v>
      </c>
      <c r="K9" t="s">
        <v>235</v>
      </c>
      <c r="L9" s="15" t="s">
        <v>615</v>
      </c>
      <c r="M9" s="16">
        <v>76.7</v>
      </c>
      <c r="N9" s="16">
        <v>92.7</v>
      </c>
      <c r="O9" s="16">
        <v>75.7</v>
      </c>
      <c r="P9" s="63">
        <v>45599</v>
      </c>
      <c r="Q9" s="63"/>
      <c r="R9" s="43"/>
      <c r="S9" s="33">
        <v>18.373574999999999</v>
      </c>
      <c r="T9" s="34">
        <v>-67.155852999999993</v>
      </c>
    </row>
    <row r="10" spans="1:21" ht="16.5" customHeight="1" x14ac:dyDescent="0.25">
      <c r="A10" t="s">
        <v>51</v>
      </c>
      <c r="B10" s="4">
        <v>920</v>
      </c>
      <c r="C10" s="4">
        <v>6400920</v>
      </c>
      <c r="D10" t="s">
        <v>146</v>
      </c>
      <c r="E10" s="3" t="s">
        <v>23</v>
      </c>
      <c r="F10" s="3" t="s">
        <v>1571</v>
      </c>
      <c r="G10" s="72" t="s">
        <v>30</v>
      </c>
      <c r="H10" s="97">
        <v>44958</v>
      </c>
      <c r="I10" s="15" t="s">
        <v>1581</v>
      </c>
      <c r="J10" s="19" t="s">
        <v>911</v>
      </c>
      <c r="K10" t="s">
        <v>1589</v>
      </c>
      <c r="L10" s="15" t="s">
        <v>915</v>
      </c>
      <c r="M10" s="16">
        <v>76.7</v>
      </c>
      <c r="N10" s="16">
        <v>93.7</v>
      </c>
      <c r="O10" s="16">
        <v>75.7</v>
      </c>
      <c r="P10" s="63">
        <v>45599</v>
      </c>
      <c r="Q10" s="63"/>
      <c r="R10" s="103"/>
      <c r="S10" s="33">
        <v>18.342593000000001</v>
      </c>
      <c r="T10" s="34">
        <v>-67.159052000000003</v>
      </c>
    </row>
    <row r="11" spans="1:21" ht="16.5" customHeight="1" x14ac:dyDescent="0.25">
      <c r="A11" t="s">
        <v>51</v>
      </c>
      <c r="B11" s="4">
        <v>659</v>
      </c>
      <c r="C11" s="4">
        <v>3400659</v>
      </c>
      <c r="D11" t="s">
        <v>146</v>
      </c>
      <c r="E11" t="s">
        <v>22</v>
      </c>
      <c r="F11" t="s">
        <v>22</v>
      </c>
      <c r="G11" s="4"/>
      <c r="H11" s="4"/>
      <c r="I11" s="15" t="s">
        <v>83</v>
      </c>
      <c r="J11" s="19" t="s">
        <v>911</v>
      </c>
      <c r="K11" t="s">
        <v>1747</v>
      </c>
      <c r="L11" s="15" t="s">
        <v>913</v>
      </c>
      <c r="M11" s="16">
        <v>77.7</v>
      </c>
      <c r="N11" s="16">
        <v>94.7</v>
      </c>
      <c r="O11" s="16">
        <v>75.7</v>
      </c>
      <c r="P11" s="63">
        <v>45599</v>
      </c>
      <c r="Q11" s="63"/>
      <c r="R11" s="43"/>
      <c r="S11" s="33">
        <v>18.364861999999999</v>
      </c>
      <c r="T11" s="34">
        <v>-67.159531999999999</v>
      </c>
    </row>
    <row r="12" spans="1:21" ht="16.5" customHeight="1" x14ac:dyDescent="0.25">
      <c r="A12" t="s">
        <v>51</v>
      </c>
      <c r="B12" s="4">
        <v>2026</v>
      </c>
      <c r="C12" s="4">
        <v>3602026</v>
      </c>
      <c r="D12" t="s">
        <v>146</v>
      </c>
      <c r="E12" t="s">
        <v>169</v>
      </c>
      <c r="F12" t="s">
        <v>169</v>
      </c>
      <c r="G12" s="4" t="s">
        <v>1573</v>
      </c>
      <c r="H12" s="94">
        <v>44593</v>
      </c>
      <c r="I12" s="15" t="s">
        <v>83</v>
      </c>
      <c r="J12" s="19" t="s">
        <v>911</v>
      </c>
      <c r="K12" s="187" t="s">
        <v>1512</v>
      </c>
      <c r="L12" s="15" t="s">
        <v>2006</v>
      </c>
      <c r="M12" s="16">
        <v>77.7</v>
      </c>
      <c r="N12" s="16">
        <v>94.7</v>
      </c>
      <c r="O12" s="16">
        <v>77.7</v>
      </c>
      <c r="P12" s="63">
        <v>45599</v>
      </c>
      <c r="Q12" s="63"/>
      <c r="R12" s="43"/>
      <c r="S12" s="33">
        <v>18.334918999999999</v>
      </c>
      <c r="T12" s="34">
        <v>-67.157066999999998</v>
      </c>
    </row>
    <row r="13" spans="1:21" ht="16.5" customHeight="1" x14ac:dyDescent="0.25">
      <c r="A13" t="s">
        <v>51</v>
      </c>
      <c r="B13" s="4">
        <v>1165</v>
      </c>
      <c r="C13" s="4">
        <v>3601165</v>
      </c>
      <c r="D13" t="s">
        <v>146</v>
      </c>
      <c r="E13" t="s">
        <v>23</v>
      </c>
      <c r="F13" t="s">
        <v>23</v>
      </c>
      <c r="G13" s="4"/>
      <c r="H13" s="4"/>
      <c r="I13" s="15" t="s">
        <v>83</v>
      </c>
      <c r="J13" s="19" t="s">
        <v>85</v>
      </c>
      <c r="K13" t="s">
        <v>192</v>
      </c>
      <c r="L13" s="15" t="s">
        <v>1</v>
      </c>
      <c r="M13" s="16">
        <v>77.7</v>
      </c>
      <c r="N13" s="16">
        <v>94.7</v>
      </c>
      <c r="O13" s="16">
        <v>78.7</v>
      </c>
      <c r="P13" s="63">
        <v>45599</v>
      </c>
      <c r="Q13" s="63"/>
      <c r="R13" s="43"/>
      <c r="S13" s="33">
        <v>18.378091999999999</v>
      </c>
      <c r="T13" s="34">
        <v>-67.189978999999994</v>
      </c>
    </row>
    <row r="14" spans="1:21" ht="16.5" customHeight="1" x14ac:dyDescent="0.25">
      <c r="A14" t="s">
        <v>51</v>
      </c>
      <c r="B14" s="4">
        <v>1168</v>
      </c>
      <c r="C14" s="185">
        <v>3601168</v>
      </c>
      <c r="D14" s="187" t="s">
        <v>146</v>
      </c>
      <c r="E14" s="187" t="s">
        <v>169</v>
      </c>
      <c r="F14" s="187" t="s">
        <v>169</v>
      </c>
      <c r="G14" s="185" t="s">
        <v>22</v>
      </c>
      <c r="H14" s="185"/>
      <c r="I14" s="15" t="s">
        <v>83</v>
      </c>
      <c r="J14" s="19" t="s">
        <v>85</v>
      </c>
      <c r="K14" s="187" t="s">
        <v>192</v>
      </c>
      <c r="L14" s="15" t="s">
        <v>629</v>
      </c>
      <c r="M14" s="16">
        <v>77.7</v>
      </c>
      <c r="N14" s="16">
        <v>95.7</v>
      </c>
      <c r="O14" s="16">
        <v>78.7</v>
      </c>
      <c r="P14" s="63">
        <v>45599</v>
      </c>
      <c r="Q14" s="63"/>
      <c r="R14" s="43"/>
      <c r="S14" s="33">
        <v>18.386984999999999</v>
      </c>
      <c r="T14" s="34">
        <v>-67.173614000000001</v>
      </c>
    </row>
    <row r="15" spans="1:21" ht="16.5" customHeight="1" x14ac:dyDescent="0.25">
      <c r="A15" t="s">
        <v>51</v>
      </c>
      <c r="B15" s="4">
        <v>5030</v>
      </c>
      <c r="C15" s="4">
        <v>3605030</v>
      </c>
      <c r="D15" t="s">
        <v>146</v>
      </c>
      <c r="E15" t="s">
        <v>23</v>
      </c>
      <c r="F15" t="s">
        <v>2099</v>
      </c>
      <c r="G15" s="4" t="s">
        <v>170</v>
      </c>
      <c r="H15" s="94">
        <v>45108</v>
      </c>
      <c r="I15" s="15" t="s">
        <v>83</v>
      </c>
      <c r="J15" s="19" t="s">
        <v>911</v>
      </c>
      <c r="K15" t="s">
        <v>497</v>
      </c>
      <c r="L15" s="15" t="s">
        <v>825</v>
      </c>
      <c r="M15" s="16">
        <v>77.7</v>
      </c>
      <c r="N15" s="16">
        <v>99.7</v>
      </c>
      <c r="O15" s="16">
        <v>78.7</v>
      </c>
      <c r="P15" s="63">
        <v>45599</v>
      </c>
      <c r="Q15" s="63"/>
      <c r="R15" s="43" t="s">
        <v>2107</v>
      </c>
      <c r="S15" s="33">
        <v>18.332014000000001</v>
      </c>
      <c r="T15" s="34">
        <v>-67.156300000000002</v>
      </c>
    </row>
    <row r="16" spans="1:21" ht="16.5" customHeight="1" x14ac:dyDescent="0.25">
      <c r="A16" t="s">
        <v>51</v>
      </c>
      <c r="B16" s="4">
        <v>6501</v>
      </c>
      <c r="C16" s="4">
        <v>3606501</v>
      </c>
      <c r="D16" t="s">
        <v>146</v>
      </c>
      <c r="E16" t="s">
        <v>36</v>
      </c>
      <c r="F16" t="s">
        <v>36</v>
      </c>
      <c r="G16" s="4"/>
      <c r="H16" s="4"/>
      <c r="I16" s="15" t="s">
        <v>83</v>
      </c>
      <c r="J16" s="19" t="s">
        <v>85</v>
      </c>
      <c r="K16" t="s">
        <v>235</v>
      </c>
      <c r="L16" s="15" t="s">
        <v>860</v>
      </c>
      <c r="M16" s="16">
        <v>87.7</v>
      </c>
      <c r="N16" s="16">
        <v>98.7</v>
      </c>
      <c r="O16" s="16">
        <v>85.7</v>
      </c>
      <c r="P16" s="63">
        <v>45599</v>
      </c>
      <c r="Q16" s="63"/>
      <c r="R16" s="43"/>
      <c r="S16" s="33">
        <v>18.381287</v>
      </c>
      <c r="T16" s="34">
        <v>-67.212525999999997</v>
      </c>
    </row>
    <row r="17" spans="1:20" ht="16.5" customHeight="1" x14ac:dyDescent="0.25">
      <c r="A17" t="s">
        <v>51</v>
      </c>
      <c r="B17" s="4">
        <v>534</v>
      </c>
      <c r="C17" s="4">
        <v>6400534</v>
      </c>
      <c r="D17" t="s">
        <v>146</v>
      </c>
      <c r="E17" t="s">
        <v>30</v>
      </c>
      <c r="F17" t="s">
        <v>30</v>
      </c>
      <c r="G17" s="4"/>
      <c r="H17" s="4"/>
      <c r="I17" s="15" t="s">
        <v>1581</v>
      </c>
      <c r="J17" s="19" t="s">
        <v>85</v>
      </c>
      <c r="K17" t="s">
        <v>1586</v>
      </c>
      <c r="L17" s="15" t="s">
        <v>1875</v>
      </c>
      <c r="M17" s="16">
        <v>84.7</v>
      </c>
      <c r="N17" s="16">
        <v>99.7</v>
      </c>
      <c r="O17" s="16">
        <v>86.7</v>
      </c>
      <c r="P17" s="63">
        <v>45599</v>
      </c>
      <c r="Q17" s="63"/>
      <c r="R17" s="43"/>
      <c r="S17" s="33">
        <v>18.376799999999999</v>
      </c>
      <c r="T17" s="34">
        <v>-67.178100000000001</v>
      </c>
    </row>
    <row r="18" spans="1:20" ht="16.5" customHeight="1" x14ac:dyDescent="0.25">
      <c r="A18" t="s">
        <v>51</v>
      </c>
      <c r="B18" s="4">
        <v>695</v>
      </c>
      <c r="C18" s="186">
        <v>6400695</v>
      </c>
      <c r="D18" s="188" t="s">
        <v>146</v>
      </c>
      <c r="E18" s="188" t="s">
        <v>1739</v>
      </c>
      <c r="F18" s="188" t="s">
        <v>1739</v>
      </c>
      <c r="G18" s="186" t="s">
        <v>30</v>
      </c>
      <c r="H18" s="186"/>
      <c r="I18" s="193" t="s">
        <v>1581</v>
      </c>
      <c r="J18" s="195" t="s">
        <v>85</v>
      </c>
      <c r="K18" s="187" t="s">
        <v>1588</v>
      </c>
      <c r="L18" s="188" t="s">
        <v>1480</v>
      </c>
      <c r="M18" s="16">
        <v>83.7</v>
      </c>
      <c r="N18" s="16">
        <v>99.7</v>
      </c>
      <c r="O18" s="16">
        <v>93.7</v>
      </c>
      <c r="P18" s="63">
        <v>45599</v>
      </c>
      <c r="Q18" s="106"/>
      <c r="R18" s="43"/>
      <c r="S18" s="33">
        <v>18.369282999999999</v>
      </c>
      <c r="T18" s="34">
        <v>-67.161721</v>
      </c>
    </row>
    <row r="19" spans="1:20" ht="16.5" customHeight="1" x14ac:dyDescent="0.25">
      <c r="A19" t="s">
        <v>51</v>
      </c>
      <c r="B19" s="4">
        <v>6500</v>
      </c>
      <c r="C19" s="4">
        <v>3606500</v>
      </c>
      <c r="D19" t="s">
        <v>146</v>
      </c>
      <c r="E19" t="s">
        <v>22</v>
      </c>
      <c r="F19" t="s">
        <v>22</v>
      </c>
      <c r="G19" s="4"/>
      <c r="H19" s="4"/>
      <c r="I19" s="15" t="s">
        <v>83</v>
      </c>
      <c r="J19" s="19" t="s">
        <v>85</v>
      </c>
      <c r="K19" t="s">
        <v>525</v>
      </c>
      <c r="L19" s="15" t="s">
        <v>858</v>
      </c>
      <c r="M19" s="16">
        <v>75.7</v>
      </c>
      <c r="N19" s="16">
        <v>94.7</v>
      </c>
      <c r="P19" s="63">
        <v>45599</v>
      </c>
      <c r="Q19" s="63"/>
      <c r="R19" s="43"/>
      <c r="S19" s="33">
        <v>18.381153000000001</v>
      </c>
      <c r="T19" s="34">
        <v>-67.191872000000004</v>
      </c>
    </row>
    <row r="20" spans="1:20" ht="16.5" customHeight="1" x14ac:dyDescent="0.25">
      <c r="A20" t="s">
        <v>51</v>
      </c>
      <c r="B20" s="4">
        <v>3092</v>
      </c>
      <c r="C20" s="4">
        <v>3603092</v>
      </c>
      <c r="D20" t="s">
        <v>146</v>
      </c>
      <c r="E20" t="s">
        <v>2046</v>
      </c>
      <c r="F20" t="s">
        <v>2046</v>
      </c>
      <c r="G20" s="4" t="s">
        <v>169</v>
      </c>
      <c r="H20" s="92">
        <v>44866</v>
      </c>
      <c r="I20" s="15" t="s">
        <v>83</v>
      </c>
      <c r="J20" s="19" t="s">
        <v>85</v>
      </c>
      <c r="K20" t="s">
        <v>465</v>
      </c>
      <c r="L20" s="15" t="s">
        <v>795</v>
      </c>
      <c r="M20" s="16">
        <v>83.7</v>
      </c>
      <c r="N20" s="16">
        <v>98.7</v>
      </c>
      <c r="P20" s="63">
        <v>45599</v>
      </c>
      <c r="Q20" s="63"/>
      <c r="R20" s="43"/>
      <c r="S20" s="33">
        <v>18.379401000000001</v>
      </c>
      <c r="T20" s="34">
        <v>-67.185357999999994</v>
      </c>
    </row>
    <row r="21" spans="1:20" ht="16.5" customHeight="1" x14ac:dyDescent="0.25">
      <c r="A21" t="s">
        <v>51</v>
      </c>
      <c r="B21" s="4">
        <v>788</v>
      </c>
      <c r="C21" s="64">
        <v>3606788</v>
      </c>
      <c r="D21" s="154" t="s">
        <v>146</v>
      </c>
      <c r="E21" s="154" t="s">
        <v>170</v>
      </c>
      <c r="F21" s="154" t="s">
        <v>170</v>
      </c>
      <c r="G21" s="162"/>
      <c r="H21" s="162"/>
      <c r="I21" s="154" t="s">
        <v>83</v>
      </c>
      <c r="J21" s="163" t="s">
        <v>911</v>
      </c>
      <c r="K21" s="65" t="s">
        <v>1455</v>
      </c>
      <c r="L21" s="209" t="s">
        <v>1489</v>
      </c>
      <c r="O21" s="4"/>
      <c r="P21" s="63">
        <v>45599</v>
      </c>
      <c r="Q21" s="106" t="s">
        <v>2159</v>
      </c>
      <c r="R21" s="11"/>
      <c r="S21" s="33">
        <v>18.334399999999999</v>
      </c>
      <c r="T21" s="34">
        <v>-67.132900000000006</v>
      </c>
    </row>
    <row r="22" spans="1:20" ht="16.5" customHeight="1" x14ac:dyDescent="0.25">
      <c r="A22" t="s">
        <v>51</v>
      </c>
      <c r="B22" s="4">
        <v>662</v>
      </c>
      <c r="C22" s="4">
        <v>6400662</v>
      </c>
      <c r="D22" t="s">
        <v>146</v>
      </c>
      <c r="E22" t="s">
        <v>30</v>
      </c>
      <c r="F22" t="s">
        <v>30</v>
      </c>
      <c r="G22" s="4"/>
      <c r="H22" s="4"/>
      <c r="I22" s="15" t="s">
        <v>1585</v>
      </c>
      <c r="J22" s="19" t="s">
        <v>85</v>
      </c>
      <c r="K22" t="s">
        <v>1587</v>
      </c>
      <c r="L22" s="15" t="s">
        <v>914</v>
      </c>
      <c r="O22" s="4"/>
      <c r="P22" s="63">
        <v>45599</v>
      </c>
      <c r="Q22" s="106" t="s">
        <v>2159</v>
      </c>
      <c r="R22" s="43"/>
      <c r="S22" s="33">
        <v>18.395199999999999</v>
      </c>
      <c r="T22" s="34">
        <v>-67.162400000000005</v>
      </c>
    </row>
    <row r="23" spans="1:20" ht="16.5" customHeight="1" x14ac:dyDescent="0.25">
      <c r="A23" t="s">
        <v>51</v>
      </c>
      <c r="B23" s="4">
        <v>6505</v>
      </c>
      <c r="C23" s="4">
        <v>3606505</v>
      </c>
      <c r="D23" t="s">
        <v>119</v>
      </c>
      <c r="E23" t="s">
        <v>23</v>
      </c>
      <c r="F23" t="s">
        <v>1571</v>
      </c>
      <c r="G23" s="4"/>
      <c r="H23" s="4"/>
      <c r="I23" s="15" t="s">
        <v>83</v>
      </c>
      <c r="J23" s="19" t="s">
        <v>917</v>
      </c>
      <c r="K23" t="s">
        <v>528</v>
      </c>
      <c r="L23" s="15" t="s">
        <v>864</v>
      </c>
      <c r="M23" s="16">
        <v>76.7</v>
      </c>
      <c r="N23" s="16">
        <v>90.7</v>
      </c>
      <c r="O23" s="16">
        <v>73.7</v>
      </c>
      <c r="P23" s="63">
        <v>45599</v>
      </c>
      <c r="Q23" s="63"/>
      <c r="R23" s="43"/>
      <c r="S23" s="33">
        <v>18.446193000000001</v>
      </c>
      <c r="T23" s="34">
        <v>-67.113793000000001</v>
      </c>
    </row>
    <row r="24" spans="1:20" ht="16.5" customHeight="1" x14ac:dyDescent="0.25">
      <c r="A24" t="s">
        <v>51</v>
      </c>
      <c r="B24" s="4">
        <v>1125</v>
      </c>
      <c r="C24" s="4">
        <v>3601125</v>
      </c>
      <c r="D24" t="s">
        <v>119</v>
      </c>
      <c r="E24" t="s">
        <v>22</v>
      </c>
      <c r="F24" t="s">
        <v>22</v>
      </c>
      <c r="G24" s="4"/>
      <c r="H24" s="4"/>
      <c r="I24" s="15" t="s">
        <v>83</v>
      </c>
      <c r="J24" s="19" t="s">
        <v>916</v>
      </c>
      <c r="K24" t="s">
        <v>236</v>
      </c>
      <c r="L24" s="15" t="s">
        <v>616</v>
      </c>
      <c r="M24" s="16">
        <v>78.7</v>
      </c>
      <c r="N24" s="16">
        <v>91.7</v>
      </c>
      <c r="O24" s="16">
        <v>74.7</v>
      </c>
      <c r="P24" s="63">
        <v>45599</v>
      </c>
      <c r="Q24" s="63"/>
      <c r="R24" s="43"/>
      <c r="S24" s="33">
        <v>18.452908000000001</v>
      </c>
      <c r="T24" s="34">
        <v>-67.093714000000006</v>
      </c>
    </row>
    <row r="25" spans="1:20" ht="16.5" customHeight="1" x14ac:dyDescent="0.25">
      <c r="A25" t="s">
        <v>51</v>
      </c>
      <c r="B25" s="4">
        <v>106</v>
      </c>
      <c r="C25" s="4">
        <v>6400106</v>
      </c>
      <c r="D25" t="s">
        <v>119</v>
      </c>
      <c r="E25" t="s">
        <v>23</v>
      </c>
      <c r="F25" t="s">
        <v>1571</v>
      </c>
      <c r="G25" s="4" t="s">
        <v>30</v>
      </c>
      <c r="H25" s="94">
        <v>45474</v>
      </c>
      <c r="I25" s="15" t="s">
        <v>1581</v>
      </c>
      <c r="J25" s="19" t="s">
        <v>917</v>
      </c>
      <c r="K25" t="s">
        <v>1590</v>
      </c>
      <c r="L25" s="15" t="s">
        <v>919</v>
      </c>
      <c r="M25" s="16">
        <v>77.7</v>
      </c>
      <c r="N25" s="16">
        <v>93.7</v>
      </c>
      <c r="O25" s="16">
        <v>76.7</v>
      </c>
      <c r="P25" s="63">
        <v>45599</v>
      </c>
      <c r="Q25" s="63"/>
      <c r="R25" s="103" t="s">
        <v>2178</v>
      </c>
      <c r="S25" s="33">
        <v>18.448542</v>
      </c>
      <c r="T25" s="34">
        <v>-67.105560999999994</v>
      </c>
    </row>
    <row r="26" spans="1:20" ht="16.5" customHeight="1" x14ac:dyDescent="0.25">
      <c r="A26" t="s">
        <v>51</v>
      </c>
      <c r="B26" s="4">
        <v>1126</v>
      </c>
      <c r="C26" s="4">
        <v>3601126</v>
      </c>
      <c r="D26" t="s">
        <v>119</v>
      </c>
      <c r="E26" t="s">
        <v>36</v>
      </c>
      <c r="F26" t="s">
        <v>36</v>
      </c>
      <c r="G26" s="4" t="s">
        <v>23</v>
      </c>
      <c r="H26" s="4"/>
      <c r="I26" s="15" t="s">
        <v>83</v>
      </c>
      <c r="J26" s="19" t="s">
        <v>916</v>
      </c>
      <c r="K26" t="s">
        <v>237</v>
      </c>
      <c r="L26" s="15" t="s">
        <v>617</v>
      </c>
      <c r="M26" s="16">
        <v>78.7</v>
      </c>
      <c r="N26" s="16">
        <v>93.7</v>
      </c>
      <c r="O26" s="16">
        <v>76.7</v>
      </c>
      <c r="P26" s="63">
        <v>45599</v>
      </c>
      <c r="Q26" s="63"/>
      <c r="R26" s="103" t="s">
        <v>2143</v>
      </c>
      <c r="S26" s="33">
        <v>18.450766999999999</v>
      </c>
      <c r="T26" s="34">
        <v>-67.099031999999994</v>
      </c>
    </row>
    <row r="27" spans="1:20" ht="16.5" customHeight="1" x14ac:dyDescent="0.25">
      <c r="A27" t="s">
        <v>51</v>
      </c>
      <c r="B27" s="4">
        <v>6003</v>
      </c>
      <c r="C27" s="185">
        <v>3606003</v>
      </c>
      <c r="D27" s="187" t="s">
        <v>119</v>
      </c>
      <c r="E27" s="187" t="s">
        <v>22</v>
      </c>
      <c r="F27" s="187" t="s">
        <v>22</v>
      </c>
      <c r="G27" s="185"/>
      <c r="H27" s="185"/>
      <c r="I27" s="15" t="s">
        <v>83</v>
      </c>
      <c r="J27" s="19" t="s">
        <v>84</v>
      </c>
      <c r="K27" s="187" t="s">
        <v>508</v>
      </c>
      <c r="L27" s="15" t="s">
        <v>840</v>
      </c>
      <c r="M27" s="16">
        <v>76.7</v>
      </c>
      <c r="N27" s="16">
        <v>92.7</v>
      </c>
      <c r="O27" s="16">
        <v>77.7</v>
      </c>
      <c r="P27" s="63">
        <v>45599</v>
      </c>
      <c r="Q27" s="63"/>
      <c r="R27" s="43"/>
      <c r="S27" s="33">
        <v>18.449529999999999</v>
      </c>
      <c r="T27" s="34">
        <v>-67.150829000000002</v>
      </c>
    </row>
    <row r="28" spans="1:20" ht="16.5" customHeight="1" x14ac:dyDescent="0.25">
      <c r="A28" t="s">
        <v>51</v>
      </c>
      <c r="B28" s="4">
        <v>2189</v>
      </c>
      <c r="C28" s="4">
        <v>3602189</v>
      </c>
      <c r="D28" t="s">
        <v>119</v>
      </c>
      <c r="E28" t="s">
        <v>169</v>
      </c>
      <c r="F28" t="s">
        <v>169</v>
      </c>
      <c r="G28" s="4" t="s">
        <v>224</v>
      </c>
      <c r="H28" s="94">
        <v>44866</v>
      </c>
      <c r="I28" s="15" t="s">
        <v>83</v>
      </c>
      <c r="J28" s="19" t="s">
        <v>85</v>
      </c>
      <c r="K28" t="s">
        <v>386</v>
      </c>
      <c r="L28" s="15" t="s">
        <v>27</v>
      </c>
      <c r="M28" s="16">
        <v>78.7</v>
      </c>
      <c r="N28" s="16">
        <v>94.7</v>
      </c>
      <c r="O28" s="16">
        <v>77.7</v>
      </c>
      <c r="P28" s="63">
        <v>45599</v>
      </c>
      <c r="Q28" s="63"/>
      <c r="R28" s="43"/>
      <c r="S28" s="33">
        <v>18.483726000000001</v>
      </c>
      <c r="T28" s="34">
        <v>-67.111091999999999</v>
      </c>
    </row>
    <row r="29" spans="1:20" ht="16.5" customHeight="1" x14ac:dyDescent="0.25">
      <c r="A29" t="s">
        <v>51</v>
      </c>
      <c r="B29" s="4">
        <v>1171</v>
      </c>
      <c r="C29" s="4">
        <v>3601171</v>
      </c>
      <c r="D29" t="s">
        <v>119</v>
      </c>
      <c r="E29" t="s">
        <v>23</v>
      </c>
      <c r="F29" t="s">
        <v>1571</v>
      </c>
      <c r="G29" s="4"/>
      <c r="H29" s="4"/>
      <c r="I29" s="15" t="s">
        <v>83</v>
      </c>
      <c r="J29" s="19" t="s">
        <v>918</v>
      </c>
      <c r="K29" t="s">
        <v>248</v>
      </c>
      <c r="L29" s="15" t="s">
        <v>1985</v>
      </c>
      <c r="M29" s="16">
        <v>80.7</v>
      </c>
      <c r="N29" s="16">
        <v>94.7</v>
      </c>
      <c r="O29" s="16">
        <v>79.7</v>
      </c>
      <c r="P29" s="63">
        <v>45599</v>
      </c>
      <c r="Q29" s="63"/>
      <c r="R29" s="43"/>
      <c r="S29" s="33">
        <v>18.402698000000001</v>
      </c>
      <c r="T29" s="34">
        <v>-67.147549999999995</v>
      </c>
    </row>
    <row r="30" spans="1:20" ht="16.5" customHeight="1" x14ac:dyDescent="0.25">
      <c r="A30" t="s">
        <v>51</v>
      </c>
      <c r="B30" s="4">
        <v>6504</v>
      </c>
      <c r="C30" s="4">
        <v>3606504</v>
      </c>
      <c r="D30" t="s">
        <v>119</v>
      </c>
      <c r="E30" t="s">
        <v>170</v>
      </c>
      <c r="F30" t="s">
        <v>170</v>
      </c>
      <c r="G30" s="4"/>
      <c r="H30" s="4"/>
      <c r="I30" s="15" t="s">
        <v>83</v>
      </c>
      <c r="J30" s="19" t="s">
        <v>917</v>
      </c>
      <c r="K30" t="s">
        <v>237</v>
      </c>
      <c r="L30" s="15" t="s">
        <v>863</v>
      </c>
      <c r="M30" s="16">
        <v>77.7</v>
      </c>
      <c r="N30" s="16">
        <v>99.7</v>
      </c>
      <c r="O30" s="16">
        <v>79.7</v>
      </c>
      <c r="P30" s="63">
        <v>45599</v>
      </c>
      <c r="Q30" s="63"/>
      <c r="R30" s="43"/>
      <c r="S30" s="33">
        <v>18.439233000000002</v>
      </c>
      <c r="T30" s="34">
        <v>-67.129570000000001</v>
      </c>
    </row>
    <row r="31" spans="1:20" ht="16.5" customHeight="1" x14ac:dyDescent="0.25">
      <c r="A31" t="s">
        <v>51</v>
      </c>
      <c r="B31" s="4">
        <v>648</v>
      </c>
      <c r="C31" s="4">
        <v>6400648</v>
      </c>
      <c r="D31" t="s">
        <v>119</v>
      </c>
      <c r="E31" t="s">
        <v>1739</v>
      </c>
      <c r="F31" t="s">
        <v>1739</v>
      </c>
      <c r="G31" s="4" t="s">
        <v>30</v>
      </c>
      <c r="H31" s="4"/>
      <c r="I31" s="15" t="s">
        <v>1581</v>
      </c>
      <c r="J31" s="19" t="s">
        <v>917</v>
      </c>
      <c r="K31" t="s">
        <v>924</v>
      </c>
      <c r="L31" s="15" t="s">
        <v>925</v>
      </c>
      <c r="M31" s="16">
        <v>82.7</v>
      </c>
      <c r="N31" s="16">
        <v>99.7</v>
      </c>
      <c r="O31" s="16">
        <v>79.7</v>
      </c>
      <c r="P31" s="63">
        <v>45599</v>
      </c>
      <c r="Q31" s="63"/>
      <c r="R31" s="43"/>
      <c r="S31" s="33">
        <v>18.440280999999999</v>
      </c>
      <c r="T31" s="34">
        <v>-67.126186000000004</v>
      </c>
    </row>
    <row r="32" spans="1:20" ht="16.5" customHeight="1" x14ac:dyDescent="0.25">
      <c r="A32" t="s">
        <v>51</v>
      </c>
      <c r="B32" s="4">
        <v>2025</v>
      </c>
      <c r="C32" s="4">
        <v>3602025</v>
      </c>
      <c r="D32" t="s">
        <v>119</v>
      </c>
      <c r="E32" t="s">
        <v>36</v>
      </c>
      <c r="F32" t="s">
        <v>36</v>
      </c>
      <c r="G32" s="4"/>
      <c r="H32" s="4"/>
      <c r="I32" s="15" t="s">
        <v>83</v>
      </c>
      <c r="J32" s="19" t="s">
        <v>917</v>
      </c>
      <c r="K32" t="s">
        <v>310</v>
      </c>
      <c r="L32" s="15" t="s">
        <v>28</v>
      </c>
      <c r="M32" s="16">
        <v>81.7</v>
      </c>
      <c r="N32" s="16">
        <v>96.7</v>
      </c>
      <c r="O32" s="16">
        <v>82.7</v>
      </c>
      <c r="P32" s="63">
        <v>45599</v>
      </c>
      <c r="Q32" s="63"/>
      <c r="R32" s="43"/>
      <c r="S32" s="33">
        <v>18.410301</v>
      </c>
      <c r="T32" s="34">
        <v>-67.153152000000006</v>
      </c>
    </row>
    <row r="33" spans="1:20" ht="16.5" customHeight="1" x14ac:dyDescent="0.25">
      <c r="A33" t="s">
        <v>51</v>
      </c>
      <c r="B33" s="4">
        <v>3094</v>
      </c>
      <c r="C33" s="4">
        <v>3603094</v>
      </c>
      <c r="D33" t="s">
        <v>119</v>
      </c>
      <c r="E33" t="s">
        <v>2046</v>
      </c>
      <c r="F33" t="s">
        <v>2046</v>
      </c>
      <c r="G33" s="4" t="s">
        <v>169</v>
      </c>
      <c r="H33" s="94">
        <v>44986</v>
      </c>
      <c r="I33" s="15" t="s">
        <v>83</v>
      </c>
      <c r="J33" s="19" t="s">
        <v>918</v>
      </c>
      <c r="K33" t="s">
        <v>467</v>
      </c>
      <c r="L33" s="15" t="s">
        <v>797</v>
      </c>
      <c r="M33" s="16">
        <v>81.7</v>
      </c>
      <c r="N33" s="16">
        <v>97.7</v>
      </c>
      <c r="O33" s="16">
        <v>85.7</v>
      </c>
      <c r="P33" s="63">
        <v>45599</v>
      </c>
      <c r="Q33" s="63"/>
      <c r="R33" s="43"/>
      <c r="S33" s="33">
        <v>18.401865000000001</v>
      </c>
      <c r="T33" s="34">
        <v>-67.147687000000005</v>
      </c>
    </row>
    <row r="34" spans="1:20" ht="16.5" customHeight="1" x14ac:dyDescent="0.25">
      <c r="A34" t="s">
        <v>51</v>
      </c>
      <c r="B34" s="4">
        <v>2188</v>
      </c>
      <c r="C34" s="4">
        <v>3602188</v>
      </c>
      <c r="D34" t="s">
        <v>119</v>
      </c>
      <c r="E34" t="s">
        <v>36</v>
      </c>
      <c r="F34" t="s">
        <v>36</v>
      </c>
      <c r="G34" s="4"/>
      <c r="H34" s="4"/>
      <c r="I34" s="15" t="s">
        <v>83</v>
      </c>
      <c r="J34" s="19" t="s">
        <v>85</v>
      </c>
      <c r="K34" t="s">
        <v>237</v>
      </c>
      <c r="L34" s="15" t="s">
        <v>727</v>
      </c>
      <c r="M34" s="16">
        <v>83.7</v>
      </c>
      <c r="N34" s="16">
        <v>101.7</v>
      </c>
      <c r="O34" s="16">
        <v>91.7</v>
      </c>
      <c r="P34" s="63">
        <v>45599</v>
      </c>
      <c r="Q34" s="63"/>
      <c r="R34" s="43"/>
      <c r="S34" s="33">
        <v>18.501957000000001</v>
      </c>
      <c r="T34" s="34">
        <v>-67.121397000000002</v>
      </c>
    </row>
    <row r="35" spans="1:20" ht="16.5" customHeight="1" x14ac:dyDescent="0.25">
      <c r="A35" t="s">
        <v>51</v>
      </c>
      <c r="B35" s="4">
        <v>1169</v>
      </c>
      <c r="C35" s="4">
        <v>3601169</v>
      </c>
      <c r="D35" t="s">
        <v>119</v>
      </c>
      <c r="E35" s="10" t="s">
        <v>170</v>
      </c>
      <c r="F35" s="10" t="s">
        <v>170</v>
      </c>
      <c r="G35" s="11"/>
      <c r="H35" s="11"/>
      <c r="I35" s="10" t="s">
        <v>83</v>
      </c>
      <c r="J35" s="1" t="s">
        <v>85</v>
      </c>
      <c r="K35" s="10" t="s">
        <v>1520</v>
      </c>
      <c r="L35" s="10" t="s">
        <v>1520</v>
      </c>
      <c r="M35" s="16">
        <v>79.7</v>
      </c>
      <c r="N35" s="16">
        <v>95.7</v>
      </c>
      <c r="O35" s="16">
        <v>95.7</v>
      </c>
      <c r="P35" s="63">
        <v>45599</v>
      </c>
      <c r="Q35" s="63"/>
      <c r="R35" s="4"/>
      <c r="S35" s="33">
        <v>18.40795</v>
      </c>
      <c r="T35" s="34">
        <v>-67.154471000000001</v>
      </c>
    </row>
    <row r="36" spans="1:20" ht="16.5" customHeight="1" x14ac:dyDescent="0.25">
      <c r="A36" t="s">
        <v>51</v>
      </c>
      <c r="B36" s="4">
        <v>6780</v>
      </c>
      <c r="C36" s="185">
        <v>3606780</v>
      </c>
      <c r="D36" s="187" t="s">
        <v>119</v>
      </c>
      <c r="E36" s="187" t="s">
        <v>169</v>
      </c>
      <c r="F36" s="187" t="s">
        <v>169</v>
      </c>
      <c r="G36" s="185" t="s">
        <v>224</v>
      </c>
      <c r="H36" s="191">
        <v>44866</v>
      </c>
      <c r="I36" s="15" t="s">
        <v>83</v>
      </c>
      <c r="J36" s="19" t="s">
        <v>84</v>
      </c>
      <c r="K36" s="187" t="s">
        <v>224</v>
      </c>
      <c r="L36" s="15" t="s">
        <v>859</v>
      </c>
      <c r="M36" s="16">
        <v>78.7</v>
      </c>
      <c r="N36" s="16">
        <v>94.7</v>
      </c>
      <c r="P36" s="63">
        <v>45599</v>
      </c>
      <c r="Q36" s="63"/>
      <c r="R36" s="43"/>
      <c r="S36" s="33">
        <v>18.469491999999999</v>
      </c>
      <c r="T36" s="34">
        <v>-67.152951000000002</v>
      </c>
    </row>
    <row r="37" spans="1:20" ht="16.5" customHeight="1" x14ac:dyDescent="0.25">
      <c r="A37" t="s">
        <v>51</v>
      </c>
      <c r="B37" s="4">
        <v>631</v>
      </c>
      <c r="C37" s="4">
        <v>6400631</v>
      </c>
      <c r="D37" t="s">
        <v>119</v>
      </c>
      <c r="E37" t="s">
        <v>1739</v>
      </c>
      <c r="F37" t="s">
        <v>1739</v>
      </c>
      <c r="G37" s="4" t="s">
        <v>30</v>
      </c>
      <c r="H37" s="4"/>
      <c r="I37" s="15" t="s">
        <v>1579</v>
      </c>
      <c r="J37" s="19" t="s">
        <v>918</v>
      </c>
      <c r="K37" t="s">
        <v>923</v>
      </c>
      <c r="L37" s="15" t="s">
        <v>2002</v>
      </c>
      <c r="M37" s="16">
        <v>80.7</v>
      </c>
      <c r="N37" s="16">
        <v>94.7</v>
      </c>
      <c r="P37" s="63">
        <v>45599</v>
      </c>
      <c r="Q37" s="106"/>
      <c r="R37" s="43"/>
      <c r="S37" s="33">
        <v>18.446999999999999</v>
      </c>
      <c r="T37" s="34">
        <v>-67.152500000000003</v>
      </c>
    </row>
    <row r="38" spans="1:20" ht="16.5" customHeight="1" x14ac:dyDescent="0.25">
      <c r="A38" t="s">
        <v>51</v>
      </c>
      <c r="B38" s="4">
        <v>3093</v>
      </c>
      <c r="C38" s="4">
        <v>3603093</v>
      </c>
      <c r="D38" t="s">
        <v>119</v>
      </c>
      <c r="E38" t="s">
        <v>2046</v>
      </c>
      <c r="F38" t="s">
        <v>2046</v>
      </c>
      <c r="G38" s="4" t="s">
        <v>169</v>
      </c>
      <c r="H38" s="92">
        <v>44866</v>
      </c>
      <c r="I38" s="15" t="s">
        <v>83</v>
      </c>
      <c r="J38" s="19" t="s">
        <v>917</v>
      </c>
      <c r="K38" t="s">
        <v>466</v>
      </c>
      <c r="L38" s="15" t="s">
        <v>796</v>
      </c>
      <c r="M38" s="16">
        <v>79.7</v>
      </c>
      <c r="N38" s="16">
        <v>95.7</v>
      </c>
      <c r="P38" s="63">
        <v>45599</v>
      </c>
      <c r="Q38" s="63"/>
      <c r="R38" s="43"/>
      <c r="S38" s="33">
        <v>18.4071</v>
      </c>
      <c r="T38" s="34">
        <v>-67.154799999999994</v>
      </c>
    </row>
    <row r="39" spans="1:20" ht="16.5" customHeight="1" x14ac:dyDescent="0.25">
      <c r="A39" t="s">
        <v>51</v>
      </c>
      <c r="B39" s="4">
        <v>3202</v>
      </c>
      <c r="C39" s="4">
        <v>3603202</v>
      </c>
      <c r="D39" t="s">
        <v>119</v>
      </c>
      <c r="E39" t="s">
        <v>2046</v>
      </c>
      <c r="F39" t="s">
        <v>2046</v>
      </c>
      <c r="G39" s="4" t="s">
        <v>169</v>
      </c>
      <c r="H39" s="94">
        <v>44986</v>
      </c>
      <c r="I39" s="15" t="s">
        <v>83</v>
      </c>
      <c r="J39" s="19" t="s">
        <v>84</v>
      </c>
      <c r="K39" t="s">
        <v>486</v>
      </c>
      <c r="L39" s="15" t="s">
        <v>810</v>
      </c>
      <c r="M39" s="16">
        <v>79.7</v>
      </c>
      <c r="N39" s="16">
        <v>95.7</v>
      </c>
      <c r="P39" s="63">
        <v>45599</v>
      </c>
      <c r="Q39" s="63"/>
      <c r="R39" s="43"/>
      <c r="S39" s="27">
        <v>18.454228000000001</v>
      </c>
      <c r="T39" s="34">
        <v>-67.154000999999994</v>
      </c>
    </row>
    <row r="40" spans="1:20" ht="16.5" customHeight="1" x14ac:dyDescent="0.25">
      <c r="A40" t="s">
        <v>51</v>
      </c>
      <c r="B40" s="4">
        <v>617</v>
      </c>
      <c r="C40" s="4">
        <v>6400617</v>
      </c>
      <c r="D40" t="s">
        <v>119</v>
      </c>
      <c r="E40" t="s">
        <v>1739</v>
      </c>
      <c r="F40" t="s">
        <v>1739</v>
      </c>
      <c r="G40" s="4" t="s">
        <v>30</v>
      </c>
      <c r="H40" s="4"/>
      <c r="I40" s="15" t="s">
        <v>1581</v>
      </c>
      <c r="J40" s="19" t="s">
        <v>84</v>
      </c>
      <c r="K40" t="s">
        <v>182</v>
      </c>
      <c r="L40" s="15" t="s">
        <v>922</v>
      </c>
      <c r="M40" s="16">
        <v>79.7</v>
      </c>
      <c r="N40" s="16">
        <v>96.7</v>
      </c>
      <c r="P40" s="63">
        <v>45599</v>
      </c>
      <c r="Q40" s="63"/>
      <c r="R40" s="43"/>
      <c r="S40" s="40">
        <v>18.503608</v>
      </c>
      <c r="T40" s="34">
        <v>-67.116313000000005</v>
      </c>
    </row>
    <row r="41" spans="1:20" ht="16.5" customHeight="1" x14ac:dyDescent="0.25">
      <c r="A41" t="s">
        <v>51</v>
      </c>
      <c r="B41" s="4">
        <v>3075</v>
      </c>
      <c r="C41" s="64">
        <v>3603075</v>
      </c>
      <c r="D41" s="65" t="s">
        <v>119</v>
      </c>
      <c r="E41" s="65" t="s">
        <v>2046</v>
      </c>
      <c r="F41" s="65" t="s">
        <v>2046</v>
      </c>
      <c r="G41" s="64" t="s">
        <v>169</v>
      </c>
      <c r="H41" s="159">
        <v>44866</v>
      </c>
      <c r="I41" s="25" t="s">
        <v>83</v>
      </c>
      <c r="J41" s="24" t="s">
        <v>916</v>
      </c>
      <c r="K41" s="65" t="s">
        <v>454</v>
      </c>
      <c r="L41" s="25" t="s">
        <v>787</v>
      </c>
      <c r="M41" s="16">
        <v>81.7</v>
      </c>
      <c r="N41" s="16">
        <v>96.7</v>
      </c>
      <c r="P41" s="63">
        <v>45599</v>
      </c>
      <c r="Q41" s="63"/>
      <c r="R41" s="45"/>
      <c r="S41" s="27">
        <v>18.44154</v>
      </c>
      <c r="T41" s="34">
        <v>-67.140372999999997</v>
      </c>
    </row>
    <row r="42" spans="1:20" ht="16.5" customHeight="1" x14ac:dyDescent="0.25">
      <c r="A42" t="s">
        <v>51</v>
      </c>
      <c r="B42" s="4">
        <v>6503</v>
      </c>
      <c r="C42" s="4">
        <v>3606503</v>
      </c>
      <c r="D42" t="s">
        <v>119</v>
      </c>
      <c r="E42" t="s">
        <v>170</v>
      </c>
      <c r="F42" t="s">
        <v>170</v>
      </c>
      <c r="G42" s="4"/>
      <c r="H42" s="4"/>
      <c r="I42" s="15" t="s">
        <v>83</v>
      </c>
      <c r="J42" s="19" t="s">
        <v>917</v>
      </c>
      <c r="K42" t="s">
        <v>527</v>
      </c>
      <c r="L42" s="15" t="s">
        <v>862</v>
      </c>
      <c r="M42" s="16">
        <v>79.7</v>
      </c>
      <c r="N42" s="16">
        <v>99.7</v>
      </c>
      <c r="P42" s="63">
        <v>45599</v>
      </c>
      <c r="Q42" s="63"/>
      <c r="R42" s="43"/>
      <c r="S42" s="27">
        <v>18.455425999999999</v>
      </c>
      <c r="T42" s="34">
        <v>-67.082517999999993</v>
      </c>
    </row>
    <row r="43" spans="1:20" ht="16.5" customHeight="1" x14ac:dyDescent="0.25">
      <c r="A43" t="s">
        <v>51</v>
      </c>
      <c r="B43" s="4">
        <v>6772</v>
      </c>
      <c r="C43" s="4">
        <v>3606772</v>
      </c>
      <c r="D43" t="s">
        <v>119</v>
      </c>
      <c r="E43" t="s">
        <v>170</v>
      </c>
      <c r="F43" t="s">
        <v>170</v>
      </c>
      <c r="G43" s="4"/>
      <c r="H43" s="4"/>
      <c r="I43" s="15" t="s">
        <v>83</v>
      </c>
      <c r="J43" s="19" t="s">
        <v>918</v>
      </c>
      <c r="K43" t="s">
        <v>170</v>
      </c>
      <c r="L43" s="15" t="s">
        <v>890</v>
      </c>
      <c r="M43" s="16">
        <v>80.7</v>
      </c>
      <c r="N43" s="16">
        <v>99.7</v>
      </c>
      <c r="P43" s="63">
        <v>45599</v>
      </c>
      <c r="Q43" s="63"/>
      <c r="R43" s="43"/>
      <c r="S43" s="27">
        <v>18.456171000000001</v>
      </c>
      <c r="T43" s="34">
        <v>-67.095868999999993</v>
      </c>
    </row>
    <row r="44" spans="1:20" ht="16.5" customHeight="1" x14ac:dyDescent="0.25">
      <c r="A44" t="s">
        <v>51</v>
      </c>
      <c r="B44" s="4">
        <v>6502</v>
      </c>
      <c r="C44" s="4">
        <v>3606502</v>
      </c>
      <c r="D44" t="s">
        <v>119</v>
      </c>
      <c r="E44" t="s">
        <v>2046</v>
      </c>
      <c r="F44" t="s">
        <v>2046</v>
      </c>
      <c r="G44" s="4" t="s">
        <v>169</v>
      </c>
      <c r="H44" s="94">
        <v>44986</v>
      </c>
      <c r="I44" s="15" t="s">
        <v>83</v>
      </c>
      <c r="J44" s="19" t="s">
        <v>84</v>
      </c>
      <c r="K44" t="s">
        <v>526</v>
      </c>
      <c r="L44" s="15" t="s">
        <v>861</v>
      </c>
      <c r="M44" s="16">
        <v>81.7</v>
      </c>
      <c r="N44" s="16">
        <v>99.7</v>
      </c>
      <c r="P44" s="63">
        <v>45599</v>
      </c>
      <c r="Q44" s="106"/>
      <c r="R44" s="43"/>
      <c r="S44" s="27">
        <v>18.496879</v>
      </c>
      <c r="T44" s="34">
        <v>-67.100333000000006</v>
      </c>
    </row>
    <row r="45" spans="1:20" ht="16.5" customHeight="1" x14ac:dyDescent="0.25">
      <c r="A45" t="s">
        <v>51</v>
      </c>
      <c r="B45" s="4">
        <v>606</v>
      </c>
      <c r="C45" s="4">
        <v>6400606</v>
      </c>
      <c r="D45" t="s">
        <v>119</v>
      </c>
      <c r="E45" t="s">
        <v>1739</v>
      </c>
      <c r="F45" t="s">
        <v>1739</v>
      </c>
      <c r="G45" s="4" t="s">
        <v>30</v>
      </c>
      <c r="H45" s="4"/>
      <c r="I45" s="15" t="s">
        <v>1581</v>
      </c>
      <c r="J45" s="19" t="s">
        <v>918</v>
      </c>
      <c r="K45" t="s">
        <v>920</v>
      </c>
      <c r="L45" s="15" t="s">
        <v>921</v>
      </c>
      <c r="M45" s="16">
        <v>84.7</v>
      </c>
      <c r="N45" s="16">
        <v>101.7</v>
      </c>
      <c r="P45" s="63">
        <v>45599</v>
      </c>
      <c r="Q45" s="63"/>
      <c r="R45" s="43"/>
      <c r="S45" s="27">
        <v>18.478041999999999</v>
      </c>
      <c r="T45" s="34">
        <v>-67.151149000000004</v>
      </c>
    </row>
    <row r="46" spans="1:20" ht="16.5" customHeight="1" x14ac:dyDescent="0.25">
      <c r="A46" t="s">
        <v>51</v>
      </c>
      <c r="B46" s="4">
        <v>991</v>
      </c>
      <c r="C46" s="11">
        <v>6400991</v>
      </c>
      <c r="D46" s="10" t="s">
        <v>119</v>
      </c>
      <c r="E46" s="10" t="s">
        <v>23</v>
      </c>
      <c r="F46" s="10" t="s">
        <v>1571</v>
      </c>
      <c r="G46" s="11" t="s">
        <v>30</v>
      </c>
      <c r="H46" s="11"/>
      <c r="I46" s="10" t="s">
        <v>1585</v>
      </c>
      <c r="J46" s="66" t="s">
        <v>84</v>
      </c>
      <c r="K46" s="10" t="s">
        <v>2003</v>
      </c>
      <c r="L46" s="10" t="s">
        <v>1456</v>
      </c>
      <c r="O46" s="4"/>
      <c r="P46" s="63">
        <v>45599</v>
      </c>
      <c r="Q46" s="106" t="s">
        <v>2159</v>
      </c>
      <c r="R46" s="11"/>
      <c r="S46" s="67">
        <v>18.479500000000002</v>
      </c>
      <c r="T46" s="34">
        <v>-67.115399999999994</v>
      </c>
    </row>
    <row r="47" spans="1:20" ht="16.5" customHeight="1" x14ac:dyDescent="0.25">
      <c r="A47" t="s">
        <v>51</v>
      </c>
      <c r="B47" s="4">
        <v>1128</v>
      </c>
      <c r="C47" s="4">
        <v>3601128</v>
      </c>
      <c r="D47" t="s">
        <v>119</v>
      </c>
      <c r="E47" t="s">
        <v>23</v>
      </c>
      <c r="F47" t="s">
        <v>23</v>
      </c>
      <c r="G47" s="4"/>
      <c r="H47" s="4"/>
      <c r="I47" s="15" t="s">
        <v>83</v>
      </c>
      <c r="J47" s="19" t="s">
        <v>916</v>
      </c>
      <c r="K47" t="s">
        <v>237</v>
      </c>
      <c r="L47" s="15" t="s">
        <v>0</v>
      </c>
      <c r="O47" s="4"/>
      <c r="P47" s="63">
        <v>45599</v>
      </c>
      <c r="Q47" s="106" t="s">
        <v>2159</v>
      </c>
      <c r="R47" s="43"/>
      <c r="S47" s="27"/>
      <c r="T47" s="34"/>
    </row>
    <row r="48" spans="1:20" ht="16.5" customHeight="1" x14ac:dyDescent="0.25">
      <c r="A48" t="s">
        <v>51</v>
      </c>
      <c r="B48" s="4">
        <v>6750</v>
      </c>
      <c r="C48" s="4">
        <v>3606750</v>
      </c>
      <c r="D48" t="s">
        <v>119</v>
      </c>
      <c r="E48" t="s">
        <v>170</v>
      </c>
      <c r="F48" t="s">
        <v>170</v>
      </c>
      <c r="G48" s="4"/>
      <c r="H48" s="4"/>
      <c r="I48" s="15" t="s">
        <v>83</v>
      </c>
      <c r="J48" s="19" t="s">
        <v>84</v>
      </c>
      <c r="K48" t="s">
        <v>542</v>
      </c>
      <c r="L48" s="15" t="s">
        <v>884</v>
      </c>
      <c r="O48" s="4"/>
      <c r="P48" s="63">
        <v>45599</v>
      </c>
      <c r="Q48" s="106" t="s">
        <v>2159</v>
      </c>
      <c r="R48" s="43"/>
      <c r="S48" s="27"/>
      <c r="T48" s="34"/>
    </row>
    <row r="49" spans="1:20" ht="16.5" customHeight="1" x14ac:dyDescent="0.25">
      <c r="A49" t="s">
        <v>49</v>
      </c>
      <c r="B49" s="4">
        <v>310</v>
      </c>
      <c r="C49" s="185">
        <v>6400310</v>
      </c>
      <c r="D49" s="187" t="s">
        <v>135</v>
      </c>
      <c r="E49" s="187" t="s">
        <v>1739</v>
      </c>
      <c r="F49" s="187" t="s">
        <v>1739</v>
      </c>
      <c r="G49" s="185" t="s">
        <v>30</v>
      </c>
      <c r="H49" s="185"/>
      <c r="I49" s="15" t="s">
        <v>1576</v>
      </c>
      <c r="J49" s="19" t="s">
        <v>927</v>
      </c>
      <c r="K49" s="187" t="s">
        <v>176</v>
      </c>
      <c r="L49" s="15" t="s">
        <v>928</v>
      </c>
      <c r="M49" s="16">
        <v>81.7</v>
      </c>
      <c r="N49" s="16">
        <v>98.7</v>
      </c>
      <c r="O49" s="16">
        <v>82.7</v>
      </c>
      <c r="P49" s="63">
        <v>45599</v>
      </c>
      <c r="Q49" s="63"/>
      <c r="R49" s="43"/>
      <c r="S49" s="203">
        <v>18.22</v>
      </c>
      <c r="T49" s="68">
        <v>-66.129499999999993</v>
      </c>
    </row>
    <row r="50" spans="1:20" ht="16.5" customHeight="1" x14ac:dyDescent="0.25">
      <c r="A50" t="s">
        <v>49</v>
      </c>
      <c r="B50" s="4">
        <v>2190</v>
      </c>
      <c r="C50" s="64">
        <v>3602190</v>
      </c>
      <c r="D50" s="65" t="s">
        <v>135</v>
      </c>
      <c r="E50" s="65" t="s">
        <v>36</v>
      </c>
      <c r="F50" s="65" t="s">
        <v>36</v>
      </c>
      <c r="G50" s="64"/>
      <c r="H50" s="64"/>
      <c r="I50" s="25" t="s">
        <v>926</v>
      </c>
      <c r="J50" s="24" t="s">
        <v>927</v>
      </c>
      <c r="K50" s="65" t="s">
        <v>24</v>
      </c>
      <c r="L50" s="25" t="s">
        <v>728</v>
      </c>
      <c r="M50" s="16">
        <v>81.7</v>
      </c>
      <c r="N50" s="16">
        <v>96.7</v>
      </c>
      <c r="O50" s="16">
        <v>83.7</v>
      </c>
      <c r="P50" s="63">
        <v>45599</v>
      </c>
      <c r="Q50" s="63"/>
      <c r="R50" s="45"/>
      <c r="S50" s="203">
        <v>18.253699999999998</v>
      </c>
      <c r="T50" s="68">
        <v>-66.113</v>
      </c>
    </row>
    <row r="51" spans="1:20" ht="16.5" customHeight="1" x14ac:dyDescent="0.25">
      <c r="A51" t="s">
        <v>49</v>
      </c>
      <c r="B51" s="4">
        <v>6506</v>
      </c>
      <c r="C51" s="64">
        <v>3606506</v>
      </c>
      <c r="D51" s="65" t="s">
        <v>135</v>
      </c>
      <c r="E51" s="65" t="s">
        <v>23</v>
      </c>
      <c r="F51" s="65" t="s">
        <v>1571</v>
      </c>
      <c r="G51" s="64"/>
      <c r="H51" s="64"/>
      <c r="I51" s="25" t="s">
        <v>926</v>
      </c>
      <c r="J51" s="24" t="s">
        <v>927</v>
      </c>
      <c r="K51" t="s">
        <v>212</v>
      </c>
      <c r="L51" s="15" t="s">
        <v>865</v>
      </c>
      <c r="M51" s="16">
        <v>79.7</v>
      </c>
      <c r="N51" s="16">
        <v>94.7</v>
      </c>
      <c r="P51" s="63">
        <v>45599</v>
      </c>
      <c r="Q51" s="63"/>
      <c r="R51" s="45"/>
      <c r="S51" s="203">
        <v>18.232199999999999</v>
      </c>
      <c r="T51" s="68">
        <v>-66.127600000000001</v>
      </c>
    </row>
    <row r="52" spans="1:20" ht="16.5" customHeight="1" x14ac:dyDescent="0.25">
      <c r="A52" t="s">
        <v>49</v>
      </c>
      <c r="B52" s="4">
        <v>6752</v>
      </c>
      <c r="C52" s="64">
        <v>3606752</v>
      </c>
      <c r="D52" s="65" t="s">
        <v>135</v>
      </c>
      <c r="E52" s="65" t="s">
        <v>170</v>
      </c>
      <c r="F52" s="65" t="s">
        <v>170</v>
      </c>
      <c r="G52" s="64"/>
      <c r="H52" s="64"/>
      <c r="I52" s="25" t="s">
        <v>926</v>
      </c>
      <c r="J52" s="24" t="s">
        <v>927</v>
      </c>
      <c r="K52" t="s">
        <v>543</v>
      </c>
      <c r="L52" s="15" t="s">
        <v>885</v>
      </c>
      <c r="M52" s="16">
        <v>81.7</v>
      </c>
      <c r="N52" s="16">
        <v>99.7</v>
      </c>
      <c r="P52" s="63">
        <v>45599</v>
      </c>
      <c r="Q52" s="63"/>
      <c r="R52" s="45"/>
      <c r="S52" s="203">
        <v>18.256</v>
      </c>
      <c r="T52" s="68">
        <v>-66.0946</v>
      </c>
    </row>
    <row r="53" spans="1:20" ht="16.5" customHeight="1" x14ac:dyDescent="0.25">
      <c r="A53" t="s">
        <v>49</v>
      </c>
      <c r="B53" s="4">
        <v>6507</v>
      </c>
      <c r="C53" s="185">
        <v>3606507</v>
      </c>
      <c r="D53" s="187" t="s">
        <v>135</v>
      </c>
      <c r="E53" s="187" t="s">
        <v>23</v>
      </c>
      <c r="F53" s="187" t="s">
        <v>23</v>
      </c>
      <c r="G53" s="185" t="s">
        <v>1573</v>
      </c>
      <c r="H53" s="191">
        <v>44986</v>
      </c>
      <c r="I53" s="15" t="s">
        <v>926</v>
      </c>
      <c r="J53" s="19" t="s">
        <v>927</v>
      </c>
      <c r="K53" t="s">
        <v>2072</v>
      </c>
      <c r="L53" s="15" t="s">
        <v>866</v>
      </c>
      <c r="M53" s="16">
        <v>81.7</v>
      </c>
      <c r="P53" s="63">
        <v>45599</v>
      </c>
      <c r="Q53" s="63"/>
      <c r="R53" s="43"/>
      <c r="S53" s="203">
        <v>18.256399999999999</v>
      </c>
      <c r="T53" s="203">
        <v>-66.102500000000006</v>
      </c>
    </row>
    <row r="54" spans="1:20" ht="16.5" customHeight="1" x14ac:dyDescent="0.25">
      <c r="A54" t="s">
        <v>51</v>
      </c>
      <c r="B54" s="4">
        <v>653</v>
      </c>
      <c r="C54" s="4">
        <v>6400653</v>
      </c>
      <c r="D54" t="s">
        <v>152</v>
      </c>
      <c r="E54" t="s">
        <v>1739</v>
      </c>
      <c r="F54" t="s">
        <v>1739</v>
      </c>
      <c r="G54" s="4" t="s">
        <v>30</v>
      </c>
      <c r="H54" s="4"/>
      <c r="I54" s="15" t="s">
        <v>1581</v>
      </c>
      <c r="J54" s="19" t="s">
        <v>929</v>
      </c>
      <c r="K54" t="s">
        <v>1591</v>
      </c>
      <c r="L54" s="15" t="s">
        <v>931</v>
      </c>
      <c r="M54" s="16">
        <v>83.7</v>
      </c>
      <c r="N54" s="16">
        <v>98.7</v>
      </c>
      <c r="O54" s="16">
        <v>85.7</v>
      </c>
      <c r="P54" s="63">
        <v>45599</v>
      </c>
      <c r="Q54" s="63"/>
      <c r="R54" s="43"/>
      <c r="S54" s="27">
        <v>18.290572000000001</v>
      </c>
      <c r="T54" s="34">
        <v>-67.140375000000006</v>
      </c>
    </row>
    <row r="55" spans="1:20" ht="16.5" customHeight="1" x14ac:dyDescent="0.25">
      <c r="A55" t="s">
        <v>51</v>
      </c>
      <c r="B55" s="4">
        <v>1172</v>
      </c>
      <c r="C55" s="4">
        <v>3601172</v>
      </c>
      <c r="D55" t="s">
        <v>152</v>
      </c>
      <c r="E55" t="s">
        <v>36</v>
      </c>
      <c r="F55" t="s">
        <v>36</v>
      </c>
      <c r="G55" s="4"/>
      <c r="H55" s="4"/>
      <c r="I55" s="15" t="s">
        <v>83</v>
      </c>
      <c r="J55" s="19" t="s">
        <v>929</v>
      </c>
      <c r="K55" t="s">
        <v>2</v>
      </c>
      <c r="L55" s="15" t="s">
        <v>1958</v>
      </c>
      <c r="M55" s="16">
        <v>86.7</v>
      </c>
      <c r="N55" s="16">
        <v>99.7</v>
      </c>
      <c r="O55" s="16">
        <v>87.7</v>
      </c>
      <c r="P55" s="63">
        <v>45599</v>
      </c>
      <c r="Q55" s="63"/>
      <c r="R55" s="43"/>
      <c r="S55" s="27">
        <v>18.281421999999999</v>
      </c>
      <c r="T55" s="34">
        <v>-67.144349000000005</v>
      </c>
    </row>
    <row r="56" spans="1:20" ht="16.5" customHeight="1" x14ac:dyDescent="0.25">
      <c r="A56" t="s">
        <v>51</v>
      </c>
      <c r="B56" s="4">
        <v>919</v>
      </c>
      <c r="C56" s="4">
        <v>3400919</v>
      </c>
      <c r="D56" t="s">
        <v>152</v>
      </c>
      <c r="E56" t="s">
        <v>23</v>
      </c>
      <c r="F56" t="s">
        <v>1571</v>
      </c>
      <c r="G56" s="4"/>
      <c r="H56" s="4"/>
      <c r="I56" t="s">
        <v>83</v>
      </c>
      <c r="J56" s="1" t="s">
        <v>932</v>
      </c>
      <c r="K56" t="s">
        <v>1479</v>
      </c>
      <c r="L56" s="15" t="s">
        <v>1544</v>
      </c>
      <c r="M56" s="16">
        <v>81.7</v>
      </c>
      <c r="N56" s="16">
        <v>96.7</v>
      </c>
      <c r="O56" s="16">
        <v>88.7</v>
      </c>
      <c r="P56" s="63">
        <v>45599</v>
      </c>
      <c r="Q56" s="63"/>
      <c r="R56" s="4"/>
      <c r="S56" s="27">
        <v>18.299641999999999</v>
      </c>
      <c r="T56" s="34">
        <v>-67.156557000000006</v>
      </c>
    </row>
    <row r="57" spans="1:20" ht="16.5" customHeight="1" x14ac:dyDescent="0.25">
      <c r="A57" t="s">
        <v>51</v>
      </c>
      <c r="B57" s="4">
        <v>919</v>
      </c>
      <c r="C57" s="4">
        <v>6400919</v>
      </c>
      <c r="D57" t="s">
        <v>152</v>
      </c>
      <c r="E57" t="s">
        <v>30</v>
      </c>
      <c r="F57" t="s">
        <v>30</v>
      </c>
      <c r="G57" s="4"/>
      <c r="H57" s="4"/>
      <c r="I57" s="15" t="s">
        <v>1585</v>
      </c>
      <c r="J57" s="19" t="s">
        <v>932</v>
      </c>
      <c r="K57" t="s">
        <v>1959</v>
      </c>
      <c r="L57" s="15" t="s">
        <v>934</v>
      </c>
      <c r="M57" s="16">
        <v>81.7</v>
      </c>
      <c r="N57" s="16">
        <v>96.7</v>
      </c>
      <c r="O57" s="16">
        <v>88.7</v>
      </c>
      <c r="P57" s="63">
        <v>45599</v>
      </c>
      <c r="Q57" s="63"/>
      <c r="R57" s="43"/>
      <c r="S57" s="27">
        <v>18.313942999999998</v>
      </c>
      <c r="T57" s="34">
        <v>-67.149079</v>
      </c>
    </row>
    <row r="58" spans="1:20" ht="16.5" customHeight="1" x14ac:dyDescent="0.25">
      <c r="A58" t="s">
        <v>51</v>
      </c>
      <c r="B58" s="4">
        <v>1173</v>
      </c>
      <c r="C58" s="4">
        <v>3601173</v>
      </c>
      <c r="D58" t="s">
        <v>152</v>
      </c>
      <c r="E58" t="s">
        <v>170</v>
      </c>
      <c r="F58" t="s">
        <v>170</v>
      </c>
      <c r="G58" s="4" t="s">
        <v>23</v>
      </c>
      <c r="H58" s="4" t="s">
        <v>1483</v>
      </c>
      <c r="I58" s="15" t="s">
        <v>83</v>
      </c>
      <c r="J58" s="19" t="s">
        <v>929</v>
      </c>
      <c r="K58" t="s">
        <v>1545</v>
      </c>
      <c r="L58" s="15" t="s">
        <v>374</v>
      </c>
      <c r="M58" s="16">
        <v>78.7</v>
      </c>
      <c r="N58" s="16">
        <v>96.7</v>
      </c>
      <c r="P58" s="63">
        <v>45599</v>
      </c>
      <c r="Q58" s="106"/>
      <c r="R58" s="103" t="s">
        <v>2177</v>
      </c>
      <c r="S58" s="27">
        <v>18.281883000000001</v>
      </c>
      <c r="T58" s="34">
        <v>-67.139401000000007</v>
      </c>
    </row>
    <row r="59" spans="1:20" ht="16.5" customHeight="1" x14ac:dyDescent="0.25">
      <c r="A59" t="s">
        <v>51</v>
      </c>
      <c r="B59" s="4">
        <v>790</v>
      </c>
      <c r="C59" s="4">
        <v>3606790</v>
      </c>
      <c r="D59" t="s">
        <v>152</v>
      </c>
      <c r="E59" t="s">
        <v>22</v>
      </c>
      <c r="F59" t="s">
        <v>22</v>
      </c>
      <c r="G59" s="4"/>
      <c r="H59" s="4"/>
      <c r="I59" t="s">
        <v>83</v>
      </c>
      <c r="J59" s="1" t="s">
        <v>929</v>
      </c>
      <c r="K59" s="1" t="s">
        <v>1957</v>
      </c>
      <c r="L59" s="1" t="s">
        <v>1956</v>
      </c>
      <c r="M59" s="16">
        <v>80.7</v>
      </c>
      <c r="N59" s="16">
        <v>98.7</v>
      </c>
      <c r="P59" s="63">
        <v>45599</v>
      </c>
      <c r="Q59" s="63"/>
      <c r="R59" s="4"/>
      <c r="S59" s="27">
        <v>18.296859000000001</v>
      </c>
      <c r="T59" s="34">
        <v>-67.142837</v>
      </c>
    </row>
    <row r="60" spans="1:20" ht="16.5" customHeight="1" x14ac:dyDescent="0.25">
      <c r="A60" t="s">
        <v>51</v>
      </c>
      <c r="B60" s="4">
        <v>655</v>
      </c>
      <c r="C60" s="4">
        <v>6400655</v>
      </c>
      <c r="D60" t="s">
        <v>152</v>
      </c>
      <c r="E60" t="s">
        <v>30</v>
      </c>
      <c r="F60" t="s">
        <v>30</v>
      </c>
      <c r="G60" s="4"/>
      <c r="H60" s="4"/>
      <c r="I60" s="15" t="s">
        <v>1581</v>
      </c>
      <c r="J60" s="19" t="s">
        <v>932</v>
      </c>
      <c r="K60" t="s">
        <v>1592</v>
      </c>
      <c r="L60" s="15" t="s">
        <v>933</v>
      </c>
      <c r="O60" s="4"/>
      <c r="P60" s="63">
        <v>45599</v>
      </c>
      <c r="Q60" s="106" t="s">
        <v>2159</v>
      </c>
      <c r="R60" s="43"/>
      <c r="S60" s="27">
        <v>18.301400000000001</v>
      </c>
      <c r="T60" s="34">
        <v>-67.156000000000006</v>
      </c>
    </row>
    <row r="61" spans="1:20" ht="16.5" customHeight="1" x14ac:dyDescent="0.25">
      <c r="A61" t="s">
        <v>51</v>
      </c>
      <c r="B61" s="4">
        <v>5093</v>
      </c>
      <c r="C61" s="4">
        <v>3605093</v>
      </c>
      <c r="D61" t="s">
        <v>152</v>
      </c>
      <c r="E61" t="s">
        <v>23</v>
      </c>
      <c r="F61" t="s">
        <v>23</v>
      </c>
      <c r="G61" s="4"/>
      <c r="H61" s="4"/>
      <c r="I61" s="15" t="s">
        <v>83</v>
      </c>
      <c r="J61" s="19" t="s">
        <v>930</v>
      </c>
      <c r="K61" t="s">
        <v>500</v>
      </c>
      <c r="L61" s="15" t="s">
        <v>832</v>
      </c>
      <c r="O61" s="4"/>
      <c r="P61" s="63">
        <v>45599</v>
      </c>
      <c r="Q61" s="106" t="s">
        <v>2159</v>
      </c>
      <c r="R61" s="43"/>
      <c r="S61" s="27"/>
      <c r="T61" s="34"/>
    </row>
    <row r="62" spans="1:20" ht="16.5" customHeight="1" x14ac:dyDescent="0.3">
      <c r="A62" t="s">
        <v>57</v>
      </c>
      <c r="B62" s="4">
        <v>1179</v>
      </c>
      <c r="C62" s="4">
        <v>3601179</v>
      </c>
      <c r="D62" t="s">
        <v>120</v>
      </c>
      <c r="E62" t="s">
        <v>2046</v>
      </c>
      <c r="F62" t="s">
        <v>2046</v>
      </c>
      <c r="G62" s="4" t="s">
        <v>169</v>
      </c>
      <c r="H62" s="92">
        <v>44866</v>
      </c>
      <c r="I62" s="15" t="s">
        <v>81</v>
      </c>
      <c r="J62" s="19" t="s">
        <v>937</v>
      </c>
      <c r="K62" t="s">
        <v>3</v>
      </c>
      <c r="L62" s="15" t="s">
        <v>631</v>
      </c>
      <c r="M62" s="16">
        <v>77.7</v>
      </c>
      <c r="N62" s="16">
        <v>95.7</v>
      </c>
      <c r="O62" s="16">
        <v>81.7</v>
      </c>
      <c r="P62" s="63">
        <v>45599</v>
      </c>
      <c r="Q62" s="63"/>
      <c r="R62" s="58"/>
      <c r="S62" s="27">
        <v>18.396999999999998</v>
      </c>
      <c r="T62" s="34">
        <v>-66.785300000000007</v>
      </c>
    </row>
    <row r="63" spans="1:20" ht="16.5" customHeight="1" x14ac:dyDescent="0.25">
      <c r="A63" t="s">
        <v>57</v>
      </c>
      <c r="B63" s="4">
        <v>577</v>
      </c>
      <c r="C63" s="4">
        <v>6400577</v>
      </c>
      <c r="D63" t="s">
        <v>120</v>
      </c>
      <c r="E63" t="s">
        <v>30</v>
      </c>
      <c r="F63" t="s">
        <v>30</v>
      </c>
      <c r="G63" s="4"/>
      <c r="H63" s="4"/>
      <c r="I63" s="15" t="s">
        <v>1584</v>
      </c>
      <c r="J63" s="19" t="s">
        <v>936</v>
      </c>
      <c r="K63" t="s">
        <v>954</v>
      </c>
      <c r="L63" s="15" t="s">
        <v>955</v>
      </c>
      <c r="M63" s="16">
        <v>78.7</v>
      </c>
      <c r="N63" s="16">
        <v>95.7</v>
      </c>
      <c r="O63" s="16">
        <v>81.7</v>
      </c>
      <c r="P63" s="63">
        <v>45599</v>
      </c>
      <c r="Q63" s="63"/>
      <c r="R63" s="43"/>
      <c r="S63" s="27">
        <v>18.4468</v>
      </c>
      <c r="T63" s="34">
        <v>-66.681600000000003</v>
      </c>
    </row>
    <row r="64" spans="1:20" ht="16.5" customHeight="1" x14ac:dyDescent="0.25">
      <c r="A64" t="s">
        <v>57</v>
      </c>
      <c r="B64" s="165">
        <v>1177</v>
      </c>
      <c r="C64" s="4">
        <v>3601177</v>
      </c>
      <c r="D64" t="s">
        <v>120</v>
      </c>
      <c r="E64" t="s">
        <v>22</v>
      </c>
      <c r="F64" t="s">
        <v>22</v>
      </c>
      <c r="G64" s="4"/>
      <c r="H64" s="4"/>
      <c r="I64" s="15" t="s">
        <v>81</v>
      </c>
      <c r="J64" s="19" t="s">
        <v>937</v>
      </c>
      <c r="K64" t="s">
        <v>250</v>
      </c>
      <c r="L64" s="15" t="s">
        <v>630</v>
      </c>
      <c r="M64" s="16">
        <v>78.7</v>
      </c>
      <c r="N64" s="16">
        <v>95.7</v>
      </c>
      <c r="O64" s="16">
        <v>82.7</v>
      </c>
      <c r="P64" s="63">
        <v>45599</v>
      </c>
      <c r="Q64" s="106"/>
      <c r="R64" s="43"/>
      <c r="S64" s="27"/>
      <c r="T64" s="34"/>
    </row>
    <row r="65" spans="1:20" ht="16.5" customHeight="1" x14ac:dyDescent="0.25">
      <c r="A65" t="s">
        <v>57</v>
      </c>
      <c r="B65" s="4">
        <v>1006</v>
      </c>
      <c r="C65" s="4">
        <v>3601006</v>
      </c>
      <c r="D65" t="s">
        <v>120</v>
      </c>
      <c r="E65" t="s">
        <v>23</v>
      </c>
      <c r="F65" t="s">
        <v>1729</v>
      </c>
      <c r="G65" s="4" t="s">
        <v>22</v>
      </c>
      <c r="H65" s="4"/>
      <c r="I65" s="15" t="s">
        <v>81</v>
      </c>
      <c r="J65" s="19" t="s">
        <v>936</v>
      </c>
      <c r="K65" t="s">
        <v>237</v>
      </c>
      <c r="L65" s="15" t="s">
        <v>563</v>
      </c>
      <c r="M65" s="16">
        <v>78.7</v>
      </c>
      <c r="N65" s="16">
        <v>96.7</v>
      </c>
      <c r="O65" s="16">
        <v>82.7</v>
      </c>
      <c r="P65" s="63">
        <v>45599</v>
      </c>
      <c r="Q65" s="63"/>
      <c r="R65" s="43"/>
      <c r="S65" s="27">
        <v>18.443100000000001</v>
      </c>
      <c r="T65" s="34">
        <v>-66.64</v>
      </c>
    </row>
    <row r="66" spans="1:20" ht="16.5" customHeight="1" x14ac:dyDescent="0.25">
      <c r="A66" t="s">
        <v>57</v>
      </c>
      <c r="B66" s="4">
        <v>502</v>
      </c>
      <c r="C66" s="4">
        <v>6400502</v>
      </c>
      <c r="D66" t="s">
        <v>120</v>
      </c>
      <c r="E66" t="s">
        <v>1739</v>
      </c>
      <c r="F66" t="s">
        <v>1739</v>
      </c>
      <c r="G66" s="4" t="s">
        <v>30</v>
      </c>
      <c r="H66" s="4"/>
      <c r="I66" s="15" t="s">
        <v>2115</v>
      </c>
      <c r="J66" s="19" t="s">
        <v>935</v>
      </c>
      <c r="K66" t="s">
        <v>2191</v>
      </c>
      <c r="L66" s="15" t="s">
        <v>941</v>
      </c>
      <c r="M66" s="16">
        <v>78.7</v>
      </c>
      <c r="N66" s="16">
        <v>96.7</v>
      </c>
      <c r="O66" s="16">
        <v>82.7</v>
      </c>
      <c r="P66" s="63">
        <v>45599</v>
      </c>
      <c r="Q66" s="106"/>
      <c r="R66" s="43"/>
      <c r="S66" s="27" t="s">
        <v>1790</v>
      </c>
      <c r="T66" s="34"/>
    </row>
    <row r="67" spans="1:20" ht="16.5" customHeight="1" x14ac:dyDescent="0.3">
      <c r="A67" t="s">
        <v>57</v>
      </c>
      <c r="B67" s="4">
        <v>3200</v>
      </c>
      <c r="C67" s="4">
        <v>3603200</v>
      </c>
      <c r="D67" t="s">
        <v>120</v>
      </c>
      <c r="E67" t="s">
        <v>2046</v>
      </c>
      <c r="F67" t="s">
        <v>2046</v>
      </c>
      <c r="G67" s="4" t="s">
        <v>169</v>
      </c>
      <c r="H67" s="92">
        <v>44835</v>
      </c>
      <c r="I67" s="15" t="s">
        <v>81</v>
      </c>
      <c r="J67" s="19" t="s">
        <v>937</v>
      </c>
      <c r="K67" t="s">
        <v>484</v>
      </c>
      <c r="L67" s="15" t="s">
        <v>808</v>
      </c>
      <c r="M67" s="16">
        <v>79.7</v>
      </c>
      <c r="N67" s="16">
        <v>99.7</v>
      </c>
      <c r="O67" s="16">
        <v>82.7</v>
      </c>
      <c r="P67" s="63">
        <v>45599</v>
      </c>
      <c r="Q67" s="63"/>
      <c r="R67" s="58"/>
      <c r="S67" s="27">
        <v>18.433800000000002</v>
      </c>
      <c r="T67" s="34">
        <v>-66.761899999999997</v>
      </c>
    </row>
    <row r="68" spans="1:20" ht="16.5" customHeight="1" x14ac:dyDescent="0.25">
      <c r="A68" t="s">
        <v>57</v>
      </c>
      <c r="B68" s="165">
        <v>1178</v>
      </c>
      <c r="C68" s="4">
        <v>3601178</v>
      </c>
      <c r="D68" t="s">
        <v>120</v>
      </c>
      <c r="E68" t="s">
        <v>22</v>
      </c>
      <c r="F68" t="s">
        <v>22</v>
      </c>
      <c r="G68" s="4" t="s">
        <v>23</v>
      </c>
      <c r="H68" s="94">
        <v>43374</v>
      </c>
      <c r="I68" s="15" t="s">
        <v>81</v>
      </c>
      <c r="J68" s="19" t="s">
        <v>937</v>
      </c>
      <c r="K68" t="s">
        <v>29</v>
      </c>
      <c r="L68" s="15" t="s">
        <v>1966</v>
      </c>
      <c r="M68" s="16">
        <v>79.7</v>
      </c>
      <c r="N68" s="16">
        <v>96.7</v>
      </c>
      <c r="O68" s="16">
        <v>83.7</v>
      </c>
      <c r="P68" s="63">
        <v>45599</v>
      </c>
      <c r="Q68" s="63"/>
      <c r="R68" s="43"/>
      <c r="S68" s="27">
        <v>18.406534000000001</v>
      </c>
      <c r="T68" s="34">
        <v>-66.775085000000004</v>
      </c>
    </row>
    <row r="69" spans="1:20" ht="16.5" customHeight="1" x14ac:dyDescent="0.25">
      <c r="A69" t="s">
        <v>57</v>
      </c>
      <c r="B69" s="165">
        <v>6008</v>
      </c>
      <c r="C69" s="4">
        <v>3606008</v>
      </c>
      <c r="D69" t="s">
        <v>120</v>
      </c>
      <c r="E69" t="s">
        <v>22</v>
      </c>
      <c r="F69" t="s">
        <v>22</v>
      </c>
      <c r="G69" s="4"/>
      <c r="H69" s="4"/>
      <c r="I69" s="15" t="s">
        <v>81</v>
      </c>
      <c r="J69" s="19" t="s">
        <v>937</v>
      </c>
      <c r="K69" t="s">
        <v>512</v>
      </c>
      <c r="L69" s="15" t="s">
        <v>2004</v>
      </c>
      <c r="M69" s="16">
        <v>82.7</v>
      </c>
      <c r="N69" s="16">
        <v>97.7</v>
      </c>
      <c r="O69" s="16">
        <v>83.7</v>
      </c>
      <c r="P69" s="63">
        <v>45599</v>
      </c>
      <c r="Q69" s="63"/>
      <c r="R69" s="43"/>
      <c r="S69" s="27">
        <v>18.407599999999999</v>
      </c>
      <c r="T69" s="34">
        <v>-66.697100000000006</v>
      </c>
    </row>
    <row r="70" spans="1:20" ht="16.5" customHeight="1" x14ac:dyDescent="0.25">
      <c r="A70" t="s">
        <v>57</v>
      </c>
      <c r="B70" s="4">
        <v>570</v>
      </c>
      <c r="C70" s="185">
        <v>6400570</v>
      </c>
      <c r="D70" s="187" t="s">
        <v>120</v>
      </c>
      <c r="E70" s="187" t="s">
        <v>30</v>
      </c>
      <c r="F70" s="187" t="s">
        <v>30</v>
      </c>
      <c r="G70" s="185"/>
      <c r="H70" s="185"/>
      <c r="I70" s="15" t="s">
        <v>1584</v>
      </c>
      <c r="J70" s="19" t="s">
        <v>951</v>
      </c>
      <c r="K70" s="187" t="s">
        <v>952</v>
      </c>
      <c r="L70" s="15" t="s">
        <v>953</v>
      </c>
      <c r="M70" s="16">
        <v>79.7</v>
      </c>
      <c r="N70" s="16">
        <v>98.7</v>
      </c>
      <c r="O70" s="16">
        <v>83.7</v>
      </c>
      <c r="P70" s="63">
        <v>45599</v>
      </c>
      <c r="Q70" s="63"/>
      <c r="R70" s="43"/>
      <c r="S70" s="27">
        <v>18.437199</v>
      </c>
      <c r="T70" s="34">
        <v>-66.745075</v>
      </c>
    </row>
    <row r="71" spans="1:20" ht="16.5" customHeight="1" x14ac:dyDescent="0.25">
      <c r="A71" t="s">
        <v>57</v>
      </c>
      <c r="B71" s="4">
        <v>953</v>
      </c>
      <c r="C71" s="4">
        <v>6400953</v>
      </c>
      <c r="D71" t="s">
        <v>120</v>
      </c>
      <c r="E71" t="s">
        <v>30</v>
      </c>
      <c r="F71" t="s">
        <v>30</v>
      </c>
      <c r="G71" s="185"/>
      <c r="H71" s="185"/>
      <c r="I71" s="15" t="s">
        <v>1584</v>
      </c>
      <c r="J71" s="19" t="s">
        <v>935</v>
      </c>
      <c r="K71" s="187" t="s">
        <v>1597</v>
      </c>
      <c r="L71" s="15" t="s">
        <v>959</v>
      </c>
      <c r="M71" s="16">
        <v>78.7</v>
      </c>
      <c r="O71" s="16">
        <v>83.7</v>
      </c>
      <c r="P71" s="63">
        <v>45599</v>
      </c>
      <c r="Q71" s="63"/>
      <c r="R71" s="43"/>
      <c r="S71" s="67">
        <v>18.467400000000001</v>
      </c>
      <c r="T71" s="34">
        <v>-66.718900000000005</v>
      </c>
    </row>
    <row r="72" spans="1:20" ht="16.5" customHeight="1" x14ac:dyDescent="0.25">
      <c r="A72" t="s">
        <v>57</v>
      </c>
      <c r="B72" s="165">
        <v>2093</v>
      </c>
      <c r="C72" s="4">
        <v>3602093</v>
      </c>
      <c r="D72" t="s">
        <v>120</v>
      </c>
      <c r="E72" t="s">
        <v>22</v>
      </c>
      <c r="F72" t="s">
        <v>22</v>
      </c>
      <c r="G72" s="4" t="s">
        <v>36</v>
      </c>
      <c r="H72" s="4" t="s">
        <v>1483</v>
      </c>
      <c r="I72" s="15" t="s">
        <v>81</v>
      </c>
      <c r="J72" s="19" t="s">
        <v>936</v>
      </c>
      <c r="K72" t="s">
        <v>346</v>
      </c>
      <c r="L72" s="15" t="s">
        <v>346</v>
      </c>
      <c r="M72" s="16">
        <v>81.7</v>
      </c>
      <c r="N72" s="16">
        <v>98.7</v>
      </c>
      <c r="O72" s="16">
        <v>85.7</v>
      </c>
      <c r="P72" s="63">
        <v>45599</v>
      </c>
      <c r="Q72" s="63"/>
      <c r="R72" s="43"/>
      <c r="S72" s="27">
        <v>18.447500000000002</v>
      </c>
      <c r="T72" s="34">
        <v>-66.676066000000006</v>
      </c>
    </row>
    <row r="73" spans="1:20" ht="16.5" customHeight="1" x14ac:dyDescent="0.25">
      <c r="A73" t="s">
        <v>57</v>
      </c>
      <c r="B73" s="4">
        <v>129</v>
      </c>
      <c r="C73" s="4">
        <v>6400129</v>
      </c>
      <c r="D73" t="s">
        <v>120</v>
      </c>
      <c r="E73" t="s">
        <v>30</v>
      </c>
      <c r="F73" t="s">
        <v>30</v>
      </c>
      <c r="G73" s="4"/>
      <c r="H73" s="4"/>
      <c r="I73" s="15" t="s">
        <v>1584</v>
      </c>
      <c r="J73" s="19" t="s">
        <v>937</v>
      </c>
      <c r="K73" t="s">
        <v>939</v>
      </c>
      <c r="L73" s="15" t="s">
        <v>940</v>
      </c>
      <c r="M73" s="16">
        <v>79.7</v>
      </c>
      <c r="N73" s="16">
        <v>98.7</v>
      </c>
      <c r="O73" s="16">
        <v>87.7</v>
      </c>
      <c r="P73" s="63">
        <v>45599</v>
      </c>
      <c r="Q73" s="63"/>
      <c r="R73" s="43"/>
      <c r="S73" s="27">
        <v>18.447682</v>
      </c>
      <c r="T73" s="34">
        <v>-66.750630000000001</v>
      </c>
    </row>
    <row r="74" spans="1:20" ht="16.5" customHeight="1" x14ac:dyDescent="0.25">
      <c r="A74" t="s">
        <v>57</v>
      </c>
      <c r="B74" s="165">
        <v>1095</v>
      </c>
      <c r="C74" s="64">
        <v>3601095</v>
      </c>
      <c r="D74" s="65" t="s">
        <v>120</v>
      </c>
      <c r="E74" s="65" t="s">
        <v>22</v>
      </c>
      <c r="F74" s="65" t="s">
        <v>22</v>
      </c>
      <c r="G74" s="64"/>
      <c r="H74" s="64"/>
      <c r="I74" s="25" t="s">
        <v>81</v>
      </c>
      <c r="J74" s="24" t="s">
        <v>936</v>
      </c>
      <c r="K74" s="65" t="s">
        <v>225</v>
      </c>
      <c r="L74" s="25" t="s">
        <v>603</v>
      </c>
      <c r="M74" s="16">
        <v>77.7</v>
      </c>
      <c r="N74" s="16">
        <v>95.7</v>
      </c>
      <c r="P74" s="63">
        <v>45599</v>
      </c>
      <c r="Q74" s="63"/>
      <c r="R74" s="45"/>
      <c r="S74" s="27">
        <v>18.444600000000001</v>
      </c>
      <c r="T74" s="34">
        <v>-66.647599999999997</v>
      </c>
    </row>
    <row r="75" spans="1:20" ht="16.5" customHeight="1" x14ac:dyDescent="0.25">
      <c r="A75" t="s">
        <v>57</v>
      </c>
      <c r="B75" s="4">
        <v>111</v>
      </c>
      <c r="C75" s="4">
        <v>6400111</v>
      </c>
      <c r="D75" t="s">
        <v>120</v>
      </c>
      <c r="E75" t="s">
        <v>30</v>
      </c>
      <c r="F75" t="s">
        <v>30</v>
      </c>
      <c r="G75" s="4"/>
      <c r="H75" s="4"/>
      <c r="I75" s="15" t="s">
        <v>1584</v>
      </c>
      <c r="J75" s="19" t="s">
        <v>936</v>
      </c>
      <c r="K75" t="s">
        <v>939</v>
      </c>
      <c r="L75" s="15" t="s">
        <v>938</v>
      </c>
      <c r="M75" s="16">
        <v>78.7</v>
      </c>
      <c r="N75" s="16">
        <v>95.7</v>
      </c>
      <c r="P75" s="63">
        <v>45599</v>
      </c>
      <c r="Q75" s="106"/>
      <c r="R75" s="43"/>
      <c r="S75" s="213"/>
      <c r="T75" s="16"/>
    </row>
    <row r="76" spans="1:20" ht="16.5" customHeight="1" x14ac:dyDescent="0.3">
      <c r="A76" t="s">
        <v>57</v>
      </c>
      <c r="B76" s="4">
        <v>3002</v>
      </c>
      <c r="C76" s="4">
        <v>3603002</v>
      </c>
      <c r="D76" t="s">
        <v>120</v>
      </c>
      <c r="E76" t="s">
        <v>2046</v>
      </c>
      <c r="F76" t="s">
        <v>2046</v>
      </c>
      <c r="G76" s="4" t="s">
        <v>169</v>
      </c>
      <c r="H76" s="92">
        <v>44835</v>
      </c>
      <c r="I76" s="15" t="s">
        <v>81</v>
      </c>
      <c r="J76" s="19" t="s">
        <v>935</v>
      </c>
      <c r="K76" t="s">
        <v>400</v>
      </c>
      <c r="L76" s="15" t="s">
        <v>742</v>
      </c>
      <c r="M76" s="16">
        <v>80.7</v>
      </c>
      <c r="N76" s="16">
        <v>96.7</v>
      </c>
      <c r="P76" s="63">
        <v>45599</v>
      </c>
      <c r="Q76" s="63"/>
      <c r="R76" s="58"/>
      <c r="S76" s="70">
        <v>18.468921999999999</v>
      </c>
      <c r="T76" s="34">
        <v>-66.707245</v>
      </c>
    </row>
    <row r="77" spans="1:20" ht="16.5" customHeight="1" x14ac:dyDescent="0.25">
      <c r="A77" t="s">
        <v>57</v>
      </c>
      <c r="B77" s="4">
        <v>506</v>
      </c>
      <c r="C77" s="4">
        <v>6400506</v>
      </c>
      <c r="D77" t="s">
        <v>120</v>
      </c>
      <c r="E77" t="s">
        <v>1739</v>
      </c>
      <c r="F77" t="s">
        <v>1739</v>
      </c>
      <c r="G77" s="4" t="s">
        <v>30</v>
      </c>
      <c r="H77" s="4"/>
      <c r="I77" s="15" t="s">
        <v>1584</v>
      </c>
      <c r="J77" s="19" t="s">
        <v>942</v>
      </c>
      <c r="K77" t="s">
        <v>946</v>
      </c>
      <c r="L77" s="15" t="s">
        <v>947</v>
      </c>
      <c r="M77" s="16">
        <v>81.7</v>
      </c>
      <c r="N77" s="16">
        <v>96.7</v>
      </c>
      <c r="P77" s="63">
        <v>45599</v>
      </c>
      <c r="Q77" s="63"/>
      <c r="R77" s="43"/>
      <c r="S77" s="27">
        <v>18.465399999999999</v>
      </c>
      <c r="T77" s="34">
        <v>-66.736000000000004</v>
      </c>
    </row>
    <row r="78" spans="1:20" ht="16.5" customHeight="1" x14ac:dyDescent="0.25">
      <c r="A78" t="s">
        <v>57</v>
      </c>
      <c r="B78" s="165">
        <v>1004</v>
      </c>
      <c r="C78" s="4">
        <v>3601004</v>
      </c>
      <c r="D78" t="s">
        <v>120</v>
      </c>
      <c r="E78" t="s">
        <v>22</v>
      </c>
      <c r="F78" t="s">
        <v>22</v>
      </c>
      <c r="G78" s="4"/>
      <c r="H78" s="4"/>
      <c r="I78" s="15" t="s">
        <v>81</v>
      </c>
      <c r="J78" s="19" t="s">
        <v>935</v>
      </c>
      <c r="K78" s="6" t="s">
        <v>186</v>
      </c>
      <c r="L78" s="210" t="s">
        <v>1529</v>
      </c>
      <c r="M78" s="16">
        <v>79.7</v>
      </c>
      <c r="N78" s="16">
        <v>97.7</v>
      </c>
      <c r="P78" s="63">
        <v>45599</v>
      </c>
      <c r="Q78" s="63"/>
      <c r="R78" s="43"/>
      <c r="S78" s="27">
        <v>18.467500000000001</v>
      </c>
      <c r="T78" s="34">
        <v>-66.718000000000004</v>
      </c>
    </row>
    <row r="79" spans="1:20" ht="16.5" customHeight="1" x14ac:dyDescent="0.25">
      <c r="A79" t="s">
        <v>57</v>
      </c>
      <c r="B79" s="4">
        <v>2033</v>
      </c>
      <c r="C79" s="4">
        <v>3602033</v>
      </c>
      <c r="D79" t="s">
        <v>120</v>
      </c>
      <c r="E79" t="s">
        <v>36</v>
      </c>
      <c r="F79" t="s">
        <v>36</v>
      </c>
      <c r="G79" s="4"/>
      <c r="H79" s="4"/>
      <c r="I79" s="15" t="s">
        <v>81</v>
      </c>
      <c r="J79" s="19" t="s">
        <v>935</v>
      </c>
      <c r="K79" s="187" t="s">
        <v>317</v>
      </c>
      <c r="L79" s="15" t="s">
        <v>682</v>
      </c>
      <c r="M79" s="16">
        <v>80.7</v>
      </c>
      <c r="N79" s="16">
        <v>97.7</v>
      </c>
      <c r="P79" s="63">
        <v>45599</v>
      </c>
      <c r="Q79" s="106"/>
      <c r="R79" s="43"/>
      <c r="S79" s="27" t="s">
        <v>80</v>
      </c>
      <c r="T79" s="27" t="s">
        <v>80</v>
      </c>
    </row>
    <row r="80" spans="1:20" ht="16.5" customHeight="1" x14ac:dyDescent="0.25">
      <c r="A80" t="s">
        <v>57</v>
      </c>
      <c r="B80" s="4">
        <v>511</v>
      </c>
      <c r="C80" s="64">
        <v>6400511</v>
      </c>
      <c r="D80" s="65" t="s">
        <v>120</v>
      </c>
      <c r="E80" s="65" t="s">
        <v>1739</v>
      </c>
      <c r="F80" s="65" t="s">
        <v>1739</v>
      </c>
      <c r="G80" s="64" t="s">
        <v>30</v>
      </c>
      <c r="H80" s="64"/>
      <c r="I80" s="25" t="s">
        <v>1584</v>
      </c>
      <c r="J80" s="24" t="s">
        <v>936</v>
      </c>
      <c r="K80" s="65" t="s">
        <v>948</v>
      </c>
      <c r="L80" s="15" t="s">
        <v>949</v>
      </c>
      <c r="M80" s="16">
        <v>79.7</v>
      </c>
      <c r="N80" s="16">
        <v>98.7</v>
      </c>
      <c r="P80" s="63">
        <v>45599</v>
      </c>
      <c r="Q80" s="63"/>
      <c r="R80" s="45"/>
      <c r="S80" s="27">
        <v>18.447900000000001</v>
      </c>
      <c r="T80" s="34">
        <v>-66.6751</v>
      </c>
    </row>
    <row r="81" spans="1:20" ht="16.5" customHeight="1" x14ac:dyDescent="0.25">
      <c r="A81" t="s">
        <v>57</v>
      </c>
      <c r="B81" s="165">
        <v>6006</v>
      </c>
      <c r="C81" s="64">
        <v>3606006</v>
      </c>
      <c r="D81" s="65" t="s">
        <v>120</v>
      </c>
      <c r="E81" s="65" t="s">
        <v>22</v>
      </c>
      <c r="F81" s="65" t="s">
        <v>22</v>
      </c>
      <c r="G81" s="64"/>
      <c r="H81" s="64"/>
      <c r="I81" s="25" t="s">
        <v>81</v>
      </c>
      <c r="J81" s="24" t="s">
        <v>936</v>
      </c>
      <c r="K81" s="65" t="s">
        <v>511</v>
      </c>
      <c r="L81" s="15" t="s">
        <v>841</v>
      </c>
      <c r="M81" s="16">
        <v>80.7</v>
      </c>
      <c r="N81" s="16">
        <v>98.7</v>
      </c>
      <c r="P81" s="63">
        <v>45599</v>
      </c>
      <c r="Q81" s="63"/>
      <c r="R81" s="211"/>
      <c r="S81" s="27">
        <v>18.43486</v>
      </c>
      <c r="T81" s="34">
        <v>-66.620071999999993</v>
      </c>
    </row>
    <row r="82" spans="1:20" ht="16.5" customHeight="1" x14ac:dyDescent="0.25">
      <c r="A82" t="s">
        <v>57</v>
      </c>
      <c r="B82" s="4">
        <v>2034</v>
      </c>
      <c r="C82" s="4">
        <v>3602034</v>
      </c>
      <c r="D82" t="s">
        <v>120</v>
      </c>
      <c r="E82" t="s">
        <v>36</v>
      </c>
      <c r="F82" t="s">
        <v>36</v>
      </c>
      <c r="G82" s="4"/>
      <c r="H82" s="4"/>
      <c r="I82" s="15" t="s">
        <v>81</v>
      </c>
      <c r="J82" s="19" t="s">
        <v>935</v>
      </c>
      <c r="K82" t="s">
        <v>318</v>
      </c>
      <c r="L82" s="15" t="s">
        <v>1960</v>
      </c>
      <c r="M82" s="16">
        <v>80.7</v>
      </c>
      <c r="N82" s="16">
        <v>98.7</v>
      </c>
      <c r="P82" s="63">
        <v>45599</v>
      </c>
      <c r="Q82" s="63"/>
      <c r="R82" s="43"/>
      <c r="S82" s="204">
        <v>18.4696</v>
      </c>
      <c r="T82" s="120">
        <v>-66.721100000000007</v>
      </c>
    </row>
    <row r="83" spans="1:20" ht="16.5" customHeight="1" x14ac:dyDescent="0.25">
      <c r="A83" t="s">
        <v>57</v>
      </c>
      <c r="B83" s="4">
        <v>2032</v>
      </c>
      <c r="C83" s="4">
        <v>3602032</v>
      </c>
      <c r="D83" t="s">
        <v>120</v>
      </c>
      <c r="E83" t="s">
        <v>36</v>
      </c>
      <c r="F83" t="s">
        <v>36</v>
      </c>
      <c r="G83" s="4"/>
      <c r="H83" s="4"/>
      <c r="I83" s="15" t="s">
        <v>81</v>
      </c>
      <c r="J83" s="19" t="s">
        <v>935</v>
      </c>
      <c r="K83" t="s">
        <v>316</v>
      </c>
      <c r="L83" s="15" t="s">
        <v>681</v>
      </c>
      <c r="M83" s="16">
        <v>81.7</v>
      </c>
      <c r="N83" s="16">
        <v>98.7</v>
      </c>
      <c r="P83" s="63">
        <v>45599</v>
      </c>
      <c r="Q83" s="63"/>
      <c r="R83" s="43"/>
      <c r="S83" s="27">
        <v>18.478054</v>
      </c>
      <c r="T83" s="34">
        <v>-66.758101999999994</v>
      </c>
    </row>
    <row r="84" spans="1:20" ht="16.5" customHeight="1" x14ac:dyDescent="0.25">
      <c r="A84" t="s">
        <v>57</v>
      </c>
      <c r="B84" s="4">
        <v>921</v>
      </c>
      <c r="C84" s="4">
        <v>6400921</v>
      </c>
      <c r="D84" t="s">
        <v>120</v>
      </c>
      <c r="E84" t="s">
        <v>1739</v>
      </c>
      <c r="F84" t="s">
        <v>1739</v>
      </c>
      <c r="G84" s="4" t="s">
        <v>30</v>
      </c>
      <c r="H84" s="94">
        <v>44440</v>
      </c>
      <c r="I84" s="15" t="s">
        <v>1584</v>
      </c>
      <c r="J84" s="19" t="s">
        <v>956</v>
      </c>
      <c r="K84" t="s">
        <v>1595</v>
      </c>
      <c r="L84" s="15" t="s">
        <v>957</v>
      </c>
      <c r="M84" s="16">
        <v>80.7</v>
      </c>
      <c r="N84" s="16">
        <v>99.7</v>
      </c>
      <c r="P84" s="63">
        <v>45599</v>
      </c>
      <c r="Q84" s="63"/>
      <c r="R84" s="43"/>
      <c r="S84" s="27">
        <v>18.419204000000001</v>
      </c>
      <c r="T84" s="34">
        <v>-66.610821999999999</v>
      </c>
    </row>
    <row r="85" spans="1:20" ht="16.5" customHeight="1" x14ac:dyDescent="0.3">
      <c r="A85" t="s">
        <v>57</v>
      </c>
      <c r="B85" s="4">
        <v>3095</v>
      </c>
      <c r="C85" s="4">
        <v>3603095</v>
      </c>
      <c r="D85" t="s">
        <v>120</v>
      </c>
      <c r="E85" t="s">
        <v>2046</v>
      </c>
      <c r="F85" t="s">
        <v>2046</v>
      </c>
      <c r="G85" s="4" t="s">
        <v>169</v>
      </c>
      <c r="H85" s="92">
        <v>44835</v>
      </c>
      <c r="I85" s="15" t="s">
        <v>81</v>
      </c>
      <c r="J85" s="19" t="s">
        <v>937</v>
      </c>
      <c r="K85" t="s">
        <v>468</v>
      </c>
      <c r="L85" s="15" t="s">
        <v>798</v>
      </c>
      <c r="M85" s="16">
        <v>83.7</v>
      </c>
      <c r="N85" s="16">
        <v>99.7</v>
      </c>
      <c r="P85" s="63">
        <v>45599</v>
      </c>
      <c r="Q85" s="63"/>
      <c r="R85" s="58"/>
      <c r="S85" s="27">
        <v>18.4499</v>
      </c>
      <c r="T85" s="34">
        <v>-66.749499999999998</v>
      </c>
    </row>
    <row r="86" spans="1:20" ht="16.5" customHeight="1" x14ac:dyDescent="0.25">
      <c r="A86" t="s">
        <v>57</v>
      </c>
      <c r="B86" s="4">
        <v>931</v>
      </c>
      <c r="C86" s="4">
        <v>6400931</v>
      </c>
      <c r="D86" t="s">
        <v>120</v>
      </c>
      <c r="E86" t="s">
        <v>1739</v>
      </c>
      <c r="F86" t="s">
        <v>1739</v>
      </c>
      <c r="G86" s="4"/>
      <c r="H86" s="4"/>
      <c r="I86" s="15" t="s">
        <v>1579</v>
      </c>
      <c r="J86" s="19" t="s">
        <v>935</v>
      </c>
      <c r="K86" t="s">
        <v>1596</v>
      </c>
      <c r="L86" s="15" t="s">
        <v>958</v>
      </c>
      <c r="M86" s="16" t="s">
        <v>2197</v>
      </c>
      <c r="N86" s="16">
        <v>99.7</v>
      </c>
      <c r="P86" s="63">
        <v>45599</v>
      </c>
      <c r="Q86" s="106"/>
      <c r="R86" s="43"/>
      <c r="S86" s="27" t="s">
        <v>1790</v>
      </c>
      <c r="T86" s="34"/>
    </row>
    <row r="87" spans="1:20" ht="16.5" customHeight="1" x14ac:dyDescent="0.25">
      <c r="A87" t="s">
        <v>57</v>
      </c>
      <c r="B87" s="4">
        <v>505</v>
      </c>
      <c r="C87" s="4">
        <v>6400505</v>
      </c>
      <c r="D87" t="s">
        <v>120</v>
      </c>
      <c r="E87" t="s">
        <v>1739</v>
      </c>
      <c r="F87" t="s">
        <v>1739</v>
      </c>
      <c r="G87" s="4" t="s">
        <v>1933</v>
      </c>
      <c r="H87" s="94">
        <v>43891</v>
      </c>
      <c r="I87" s="15" t="s">
        <v>1584</v>
      </c>
      <c r="J87" s="19" t="s">
        <v>944</v>
      </c>
      <c r="K87" t="s">
        <v>1997</v>
      </c>
      <c r="L87" s="15" t="s">
        <v>945</v>
      </c>
      <c r="M87" s="16">
        <v>78.7</v>
      </c>
      <c r="P87" s="63">
        <v>45599</v>
      </c>
      <c r="Q87" s="63"/>
      <c r="R87" s="69"/>
      <c r="S87" s="27">
        <v>18.375</v>
      </c>
      <c r="T87" s="34">
        <v>-66.692099999999996</v>
      </c>
    </row>
    <row r="88" spans="1:20" ht="16.5" customHeight="1" x14ac:dyDescent="0.25">
      <c r="A88" t="s">
        <v>57</v>
      </c>
      <c r="B88" s="4">
        <v>504</v>
      </c>
      <c r="C88" s="4">
        <v>6400504</v>
      </c>
      <c r="D88" t="s">
        <v>120</v>
      </c>
      <c r="E88" t="s">
        <v>30</v>
      </c>
      <c r="F88" t="s">
        <v>30</v>
      </c>
      <c r="G88" s="4"/>
      <c r="H88" s="4"/>
      <c r="I88" s="15" t="s">
        <v>1584</v>
      </c>
      <c r="J88" s="19" t="s">
        <v>942</v>
      </c>
      <c r="K88" s="187" t="s">
        <v>943</v>
      </c>
      <c r="L88" s="15" t="s">
        <v>39</v>
      </c>
      <c r="M88" s="16">
        <v>81.7</v>
      </c>
      <c r="P88" s="63">
        <v>45599</v>
      </c>
      <c r="Q88" s="63"/>
      <c r="R88" s="43"/>
      <c r="S88" s="27">
        <v>18.463453999999999</v>
      </c>
      <c r="T88" s="34">
        <v>-66.754220000000004</v>
      </c>
    </row>
    <row r="89" spans="1:20" ht="16.5" customHeight="1" x14ac:dyDescent="0.25">
      <c r="A89" t="s">
        <v>57</v>
      </c>
      <c r="B89" s="165">
        <v>6007</v>
      </c>
      <c r="C89" s="4">
        <v>3606007</v>
      </c>
      <c r="D89" t="s">
        <v>120</v>
      </c>
      <c r="E89" t="s">
        <v>22</v>
      </c>
      <c r="F89" t="s">
        <v>22</v>
      </c>
      <c r="G89" s="4"/>
      <c r="H89" s="4"/>
      <c r="I89" s="15" t="s">
        <v>81</v>
      </c>
      <c r="J89" s="19" t="s">
        <v>937</v>
      </c>
      <c r="K89" t="s">
        <v>29</v>
      </c>
      <c r="L89" s="15" t="s">
        <v>842</v>
      </c>
      <c r="O89" s="4"/>
      <c r="P89" s="63">
        <v>45599</v>
      </c>
      <c r="Q89" s="106" t="s">
        <v>2159</v>
      </c>
      <c r="R89" s="43"/>
      <c r="S89" s="27">
        <v>18.406534000000001</v>
      </c>
      <c r="T89" s="34">
        <v>-66.769593</v>
      </c>
    </row>
    <row r="90" spans="1:20" ht="16.5" customHeight="1" x14ac:dyDescent="0.25">
      <c r="A90" t="s">
        <v>57</v>
      </c>
      <c r="B90" s="4">
        <v>545</v>
      </c>
      <c r="C90" s="4">
        <v>6400545</v>
      </c>
      <c r="D90" t="s">
        <v>120</v>
      </c>
      <c r="E90" t="s">
        <v>1739</v>
      </c>
      <c r="F90" t="s">
        <v>1739</v>
      </c>
      <c r="G90" s="4" t="s">
        <v>30</v>
      </c>
      <c r="H90" s="4"/>
      <c r="I90" s="15" t="s">
        <v>1584</v>
      </c>
      <c r="J90" s="19" t="s">
        <v>937</v>
      </c>
      <c r="K90" s="20" t="s">
        <v>1594</v>
      </c>
      <c r="L90" s="15" t="s">
        <v>950</v>
      </c>
      <c r="O90" s="4"/>
      <c r="P90" s="63">
        <v>45599</v>
      </c>
      <c r="Q90" s="106" t="s">
        <v>2159</v>
      </c>
      <c r="R90" s="43"/>
      <c r="S90" s="27">
        <v>18.420400000000001</v>
      </c>
      <c r="T90" s="34">
        <v>-66.768199999999993</v>
      </c>
    </row>
    <row r="91" spans="1:20" ht="16.5" customHeight="1" x14ac:dyDescent="0.3">
      <c r="A91" t="s">
        <v>57</v>
      </c>
      <c r="B91" s="4">
        <v>1005</v>
      </c>
      <c r="C91" s="185">
        <v>3601005</v>
      </c>
      <c r="D91" s="187" t="s">
        <v>120</v>
      </c>
      <c r="E91" s="187" t="s">
        <v>2046</v>
      </c>
      <c r="F91" s="187" t="s">
        <v>2046</v>
      </c>
      <c r="G91" s="185" t="s">
        <v>169</v>
      </c>
      <c r="H91" s="190">
        <v>44866</v>
      </c>
      <c r="I91" s="15" t="s">
        <v>81</v>
      </c>
      <c r="J91" s="19" t="s">
        <v>936</v>
      </c>
      <c r="K91" s="187" t="s">
        <v>187</v>
      </c>
      <c r="L91" s="15" t="s">
        <v>562</v>
      </c>
      <c r="O91" s="4"/>
      <c r="P91" s="63">
        <v>45599</v>
      </c>
      <c r="Q91" s="106" t="s">
        <v>2159</v>
      </c>
      <c r="R91" s="58"/>
      <c r="S91" s="27">
        <v>18.444700000000001</v>
      </c>
      <c r="T91" s="34">
        <v>-66.650700000000001</v>
      </c>
    </row>
    <row r="92" spans="1:20" ht="16.5" customHeight="1" x14ac:dyDescent="0.3">
      <c r="A92" t="s">
        <v>57</v>
      </c>
      <c r="B92" s="4">
        <v>3001</v>
      </c>
      <c r="C92" s="64">
        <v>3603001</v>
      </c>
      <c r="D92" s="65" t="s">
        <v>120</v>
      </c>
      <c r="E92" s="65" t="s">
        <v>2046</v>
      </c>
      <c r="F92" s="65" t="s">
        <v>2046</v>
      </c>
      <c r="G92" s="64" t="s">
        <v>169</v>
      </c>
      <c r="H92" s="159">
        <v>44866</v>
      </c>
      <c r="I92" s="25" t="s">
        <v>81</v>
      </c>
      <c r="J92" s="24" t="s">
        <v>935</v>
      </c>
      <c r="K92" s="65" t="s">
        <v>399</v>
      </c>
      <c r="L92" s="25" t="s">
        <v>1961</v>
      </c>
      <c r="O92" s="4"/>
      <c r="P92" s="63">
        <v>45599</v>
      </c>
      <c r="Q92" s="106" t="s">
        <v>2159</v>
      </c>
      <c r="R92" s="160"/>
      <c r="S92" s="27">
        <v>18.472300000000001</v>
      </c>
      <c r="T92" s="34">
        <v>-66.724800000000002</v>
      </c>
    </row>
    <row r="93" spans="1:20" ht="16.5" customHeight="1" x14ac:dyDescent="0.3">
      <c r="A93" t="s">
        <v>57</v>
      </c>
      <c r="B93" s="4">
        <v>1011</v>
      </c>
      <c r="C93" s="4">
        <v>3610011</v>
      </c>
      <c r="D93" t="s">
        <v>120</v>
      </c>
      <c r="E93" t="s">
        <v>2046</v>
      </c>
      <c r="F93" t="s">
        <v>2046</v>
      </c>
      <c r="G93" s="4" t="s">
        <v>169</v>
      </c>
      <c r="H93" s="92">
        <v>44835</v>
      </c>
      <c r="I93" s="15" t="s">
        <v>81</v>
      </c>
      <c r="J93" s="19" t="s">
        <v>937</v>
      </c>
      <c r="K93" s="71" t="s">
        <v>509</v>
      </c>
      <c r="L93" s="71" t="s">
        <v>2048</v>
      </c>
      <c r="O93" s="4"/>
      <c r="P93" s="63">
        <v>45599</v>
      </c>
      <c r="Q93" s="106" t="s">
        <v>2159</v>
      </c>
      <c r="R93" s="58"/>
      <c r="S93" s="59">
        <v>18.473738900000001</v>
      </c>
      <c r="T93" s="60">
        <v>-66.743933333333302</v>
      </c>
    </row>
    <row r="94" spans="1:20" ht="16.5" customHeight="1" x14ac:dyDescent="0.25">
      <c r="A94" t="s">
        <v>57</v>
      </c>
      <c r="B94" s="165">
        <v>1176</v>
      </c>
      <c r="C94" s="185">
        <v>3601176</v>
      </c>
      <c r="D94" s="187" t="s">
        <v>120</v>
      </c>
      <c r="E94" s="187" t="s">
        <v>22</v>
      </c>
      <c r="F94" s="187" t="s">
        <v>22</v>
      </c>
      <c r="G94" s="185"/>
      <c r="H94" s="185"/>
      <c r="I94" s="15" t="s">
        <v>81</v>
      </c>
      <c r="J94" s="19" t="s">
        <v>937</v>
      </c>
      <c r="K94" s="187" t="s">
        <v>249</v>
      </c>
      <c r="L94" s="15" t="s">
        <v>630</v>
      </c>
      <c r="O94" s="4"/>
      <c r="P94" s="63">
        <v>45599</v>
      </c>
      <c r="Q94" s="106" t="s">
        <v>2159</v>
      </c>
      <c r="R94" s="43"/>
      <c r="S94" s="27"/>
      <c r="T94" s="34"/>
    </row>
    <row r="95" spans="1:20" ht="16.5" customHeight="1" x14ac:dyDescent="0.25">
      <c r="A95" t="s">
        <v>52</v>
      </c>
      <c r="B95" s="4">
        <v>6702</v>
      </c>
      <c r="C95" s="4">
        <v>6406702</v>
      </c>
      <c r="D95" t="s">
        <v>162</v>
      </c>
      <c r="E95" s="1" t="s">
        <v>1739</v>
      </c>
      <c r="F95" s="1" t="s">
        <v>1739</v>
      </c>
      <c r="G95" s="4" t="s">
        <v>1933</v>
      </c>
      <c r="H95" s="94">
        <v>44044</v>
      </c>
      <c r="I95" s="15" t="s">
        <v>926</v>
      </c>
      <c r="J95" s="19" t="s">
        <v>961</v>
      </c>
      <c r="K95" t="s">
        <v>2009</v>
      </c>
      <c r="L95" s="15" t="s">
        <v>632</v>
      </c>
      <c r="M95" s="16">
        <v>83.7</v>
      </c>
      <c r="N95" s="16">
        <v>98.7</v>
      </c>
      <c r="O95" s="16">
        <v>84.7</v>
      </c>
      <c r="P95" s="63">
        <v>45599</v>
      </c>
      <c r="Q95" s="63"/>
      <c r="R95" s="43"/>
      <c r="S95" s="27">
        <v>17.974610999999999</v>
      </c>
      <c r="T95" s="34">
        <v>-66.057907</v>
      </c>
    </row>
    <row r="96" spans="1:20" ht="16.5" customHeight="1" x14ac:dyDescent="0.25">
      <c r="A96" t="s">
        <v>52</v>
      </c>
      <c r="B96" s="4">
        <v>1201</v>
      </c>
      <c r="C96" s="4">
        <v>3601201</v>
      </c>
      <c r="D96" t="s">
        <v>162</v>
      </c>
      <c r="E96" t="s">
        <v>2046</v>
      </c>
      <c r="F96" s="1" t="s">
        <v>2046</v>
      </c>
      <c r="G96" s="4" t="s">
        <v>169</v>
      </c>
      <c r="H96" s="94">
        <v>44986</v>
      </c>
      <c r="I96" s="15" t="s">
        <v>926</v>
      </c>
      <c r="J96" s="19" t="s">
        <v>961</v>
      </c>
      <c r="K96" t="s">
        <v>1734</v>
      </c>
      <c r="L96" s="15" t="s">
        <v>632</v>
      </c>
      <c r="M96" s="16">
        <v>84.7</v>
      </c>
      <c r="N96" s="16">
        <v>98.7</v>
      </c>
      <c r="O96" s="16">
        <v>85.7</v>
      </c>
      <c r="P96" s="63">
        <v>45599</v>
      </c>
      <c r="Q96" s="63"/>
      <c r="R96" s="43"/>
      <c r="S96" s="27">
        <v>17.974329999999998</v>
      </c>
      <c r="T96" s="34">
        <v>-66.058390000000003</v>
      </c>
    </row>
    <row r="97" spans="1:20" ht="16.5" customHeight="1" x14ac:dyDescent="0.25">
      <c r="A97" t="s">
        <v>52</v>
      </c>
      <c r="B97" s="4">
        <v>1200</v>
      </c>
      <c r="C97" s="4">
        <v>3601200</v>
      </c>
      <c r="D97" t="s">
        <v>162</v>
      </c>
      <c r="E97" t="s">
        <v>22</v>
      </c>
      <c r="F97" s="1" t="s">
        <v>22</v>
      </c>
      <c r="G97" s="4"/>
      <c r="H97" s="4"/>
      <c r="I97" s="15" t="s">
        <v>926</v>
      </c>
      <c r="J97" s="19" t="s">
        <v>960</v>
      </c>
      <c r="K97" t="s">
        <v>206</v>
      </c>
      <c r="L97" s="15" t="s">
        <v>4</v>
      </c>
      <c r="M97" s="16">
        <v>80.7</v>
      </c>
      <c r="N97" s="16">
        <v>94.7</v>
      </c>
      <c r="P97" s="63">
        <v>45599</v>
      </c>
      <c r="Q97" s="63"/>
      <c r="R97" s="43"/>
      <c r="S97" s="27">
        <v>17.976189999999999</v>
      </c>
      <c r="T97" s="34">
        <v>-66.068920000000006</v>
      </c>
    </row>
    <row r="98" spans="1:20" ht="16.5" customHeight="1" x14ac:dyDescent="0.25">
      <c r="A98" t="s">
        <v>52</v>
      </c>
      <c r="B98" s="4">
        <v>2122</v>
      </c>
      <c r="C98" s="4">
        <v>3602122</v>
      </c>
      <c r="D98" t="s">
        <v>162</v>
      </c>
      <c r="E98" t="s">
        <v>2046</v>
      </c>
      <c r="F98" s="1" t="s">
        <v>2046</v>
      </c>
      <c r="G98" s="4"/>
      <c r="H98" s="4"/>
      <c r="I98" s="15" t="s">
        <v>926</v>
      </c>
      <c r="J98" s="19" t="s">
        <v>960</v>
      </c>
      <c r="K98" t="s">
        <v>1741</v>
      </c>
      <c r="L98" s="15" t="s">
        <v>709</v>
      </c>
      <c r="M98" s="16">
        <v>83.7</v>
      </c>
      <c r="N98" s="16">
        <v>96.7</v>
      </c>
      <c r="P98" s="63">
        <v>45599</v>
      </c>
      <c r="Q98" s="63"/>
      <c r="R98" s="43"/>
      <c r="S98" s="27">
        <v>17.968471999999998</v>
      </c>
      <c r="T98" s="34">
        <v>-66.061004999999994</v>
      </c>
    </row>
    <row r="99" spans="1:20" ht="16.5" customHeight="1" x14ac:dyDescent="0.25">
      <c r="A99" t="s">
        <v>55</v>
      </c>
      <c r="B99" s="4">
        <v>2110</v>
      </c>
      <c r="C99" s="4">
        <v>3602110</v>
      </c>
      <c r="D99" t="s">
        <v>117</v>
      </c>
      <c r="E99" t="s">
        <v>36</v>
      </c>
      <c r="F99" t="s">
        <v>36</v>
      </c>
      <c r="G99" s="4"/>
      <c r="H99" s="4"/>
      <c r="I99" s="15" t="s">
        <v>86</v>
      </c>
      <c r="J99" s="19" t="s">
        <v>962</v>
      </c>
      <c r="K99" t="s">
        <v>354</v>
      </c>
      <c r="L99" s="15" t="s">
        <v>5</v>
      </c>
      <c r="M99" s="16">
        <v>77.7</v>
      </c>
      <c r="N99" s="16">
        <v>95.7</v>
      </c>
      <c r="O99" s="16">
        <v>83.7</v>
      </c>
      <c r="P99" s="63">
        <v>45599</v>
      </c>
      <c r="Q99" s="63"/>
      <c r="R99" s="43"/>
      <c r="S99" s="27">
        <v>18.433399999999999</v>
      </c>
      <c r="T99" s="34">
        <v>-66.564800000000005</v>
      </c>
    </row>
    <row r="100" spans="1:20" ht="16.5" customHeight="1" x14ac:dyDescent="0.25">
      <c r="A100" t="s">
        <v>55</v>
      </c>
      <c r="B100" s="4">
        <v>1054</v>
      </c>
      <c r="C100" s="4">
        <v>3601054</v>
      </c>
      <c r="D100" t="s">
        <v>117</v>
      </c>
      <c r="E100" t="s">
        <v>22</v>
      </c>
      <c r="F100" t="s">
        <v>22</v>
      </c>
      <c r="G100" s="4"/>
      <c r="H100" s="4"/>
      <c r="I100" s="15" t="s">
        <v>86</v>
      </c>
      <c r="J100" s="19" t="s">
        <v>962</v>
      </c>
      <c r="K100" t="s">
        <v>207</v>
      </c>
      <c r="L100" s="15" t="s">
        <v>584</v>
      </c>
      <c r="M100" s="16">
        <v>79.7</v>
      </c>
      <c r="N100" s="16">
        <v>93.7</v>
      </c>
      <c r="O100" s="16">
        <v>84.7</v>
      </c>
      <c r="P100" s="63">
        <v>45599</v>
      </c>
      <c r="Q100" s="63"/>
      <c r="R100" s="43"/>
      <c r="S100" s="27">
        <v>18.434968005969498</v>
      </c>
      <c r="T100" s="34">
        <v>-66.547390296491599</v>
      </c>
    </row>
    <row r="101" spans="1:20" ht="16.5" customHeight="1" x14ac:dyDescent="0.25">
      <c r="A101" t="s">
        <v>55</v>
      </c>
      <c r="B101" s="4">
        <v>104</v>
      </c>
      <c r="C101" s="4">
        <v>6400104</v>
      </c>
      <c r="D101" t="s">
        <v>117</v>
      </c>
      <c r="E101" t="s">
        <v>30</v>
      </c>
      <c r="F101" t="s">
        <v>30</v>
      </c>
      <c r="G101" s="4"/>
      <c r="H101" s="4"/>
      <c r="I101" s="15" t="s">
        <v>1582</v>
      </c>
      <c r="J101" s="19" t="s">
        <v>962</v>
      </c>
      <c r="K101" t="s">
        <v>963</v>
      </c>
      <c r="L101" s="15" t="s">
        <v>964</v>
      </c>
      <c r="M101" s="16">
        <v>82.7</v>
      </c>
      <c r="N101" s="16">
        <v>99.7</v>
      </c>
      <c r="O101" s="16">
        <v>105.7</v>
      </c>
      <c r="P101" s="63">
        <v>45599</v>
      </c>
      <c r="Q101" s="63"/>
      <c r="R101" s="43"/>
      <c r="S101" s="27">
        <v>18.431567768724801</v>
      </c>
      <c r="T101" s="34">
        <v>-66.565013247383305</v>
      </c>
    </row>
    <row r="102" spans="1:20" ht="16.5" customHeight="1" x14ac:dyDescent="0.25">
      <c r="A102" t="s">
        <v>55</v>
      </c>
      <c r="B102" s="4">
        <v>567</v>
      </c>
      <c r="C102" s="4">
        <v>6400567</v>
      </c>
      <c r="D102" t="s">
        <v>117</v>
      </c>
      <c r="E102" t="s">
        <v>1739</v>
      </c>
      <c r="F102" t="s">
        <v>1739</v>
      </c>
      <c r="G102" s="4" t="s">
        <v>30</v>
      </c>
      <c r="H102" s="4"/>
      <c r="I102" s="15" t="s">
        <v>1582</v>
      </c>
      <c r="J102" s="19" t="s">
        <v>962</v>
      </c>
      <c r="K102" t="s">
        <v>965</v>
      </c>
      <c r="L102" s="15" t="s">
        <v>966</v>
      </c>
      <c r="M102" s="16">
        <v>82.7</v>
      </c>
      <c r="N102" s="16">
        <v>99.7</v>
      </c>
      <c r="O102" s="16">
        <v>111.7</v>
      </c>
      <c r="P102" s="63">
        <v>45599</v>
      </c>
      <c r="Q102" s="63"/>
      <c r="R102" s="43"/>
      <c r="S102" s="27">
        <v>18.4316</v>
      </c>
      <c r="T102" s="34">
        <v>-66.559899999999999</v>
      </c>
    </row>
    <row r="103" spans="1:20" ht="16.5" customHeight="1" x14ac:dyDescent="0.25">
      <c r="A103" t="s">
        <v>55</v>
      </c>
      <c r="B103" s="4">
        <v>994</v>
      </c>
      <c r="C103" s="4">
        <v>6400994</v>
      </c>
      <c r="D103" t="s">
        <v>117</v>
      </c>
      <c r="E103" t="s">
        <v>30</v>
      </c>
      <c r="F103" t="s">
        <v>30</v>
      </c>
      <c r="G103" s="4"/>
      <c r="H103" s="4"/>
      <c r="I103" s="15" t="s">
        <v>1582</v>
      </c>
      <c r="J103" s="19" t="s">
        <v>967</v>
      </c>
      <c r="K103" t="s">
        <v>968</v>
      </c>
      <c r="L103" s="15" t="s">
        <v>969</v>
      </c>
      <c r="M103" s="16">
        <v>82.7</v>
      </c>
      <c r="N103" s="16">
        <v>99.7</v>
      </c>
      <c r="O103" s="16">
        <v>112.7</v>
      </c>
      <c r="P103" s="63">
        <v>45599</v>
      </c>
      <c r="Q103" s="63"/>
      <c r="R103" s="43"/>
      <c r="S103" s="27">
        <v>18.4024</v>
      </c>
      <c r="T103" s="34">
        <v>-66.578299999999999</v>
      </c>
    </row>
    <row r="104" spans="1:20" ht="16.5" customHeight="1" x14ac:dyDescent="0.3">
      <c r="A104" t="s">
        <v>55</v>
      </c>
      <c r="B104" s="4">
        <v>3036</v>
      </c>
      <c r="C104" s="4">
        <v>3603036</v>
      </c>
      <c r="D104" t="s">
        <v>117</v>
      </c>
      <c r="E104" t="s">
        <v>2046</v>
      </c>
      <c r="F104" t="s">
        <v>2046</v>
      </c>
      <c r="G104" s="4" t="s">
        <v>169</v>
      </c>
      <c r="H104" s="92">
        <v>44835</v>
      </c>
      <c r="I104" s="15" t="s">
        <v>86</v>
      </c>
      <c r="J104" s="19" t="s">
        <v>962</v>
      </c>
      <c r="K104" t="s">
        <v>426</v>
      </c>
      <c r="L104" s="15" t="s">
        <v>764</v>
      </c>
      <c r="M104" s="16">
        <v>79.7</v>
      </c>
      <c r="N104" s="16">
        <v>93.7</v>
      </c>
      <c r="P104" s="63">
        <v>45599</v>
      </c>
      <c r="Q104" s="63"/>
      <c r="R104" s="58"/>
      <c r="S104" s="27">
        <v>18.4344</v>
      </c>
      <c r="T104" s="34">
        <v>-66.549099999999996</v>
      </c>
    </row>
    <row r="105" spans="1:20" ht="16.5" customHeight="1" x14ac:dyDescent="0.25">
      <c r="A105" t="s">
        <v>55</v>
      </c>
      <c r="B105" s="4">
        <v>1114</v>
      </c>
      <c r="C105" s="4">
        <v>3601114</v>
      </c>
      <c r="D105" t="s">
        <v>117</v>
      </c>
      <c r="E105" t="s">
        <v>169</v>
      </c>
      <c r="F105" t="s">
        <v>169</v>
      </c>
      <c r="G105" s="4" t="s">
        <v>224</v>
      </c>
      <c r="H105" s="4"/>
      <c r="I105" s="15" t="s">
        <v>86</v>
      </c>
      <c r="J105" s="19" t="s">
        <v>962</v>
      </c>
      <c r="K105" t="s">
        <v>224</v>
      </c>
      <c r="L105" s="15" t="s">
        <v>612</v>
      </c>
      <c r="M105" s="16">
        <v>79.7</v>
      </c>
      <c r="N105" s="16">
        <v>94.7</v>
      </c>
      <c r="P105" s="63">
        <v>45599</v>
      </c>
      <c r="Q105" s="63"/>
      <c r="R105" s="43"/>
      <c r="S105" s="27">
        <v>18.433299999999999</v>
      </c>
      <c r="T105" s="34">
        <v>-66.552700000000002</v>
      </c>
    </row>
    <row r="106" spans="1:20" ht="16.149999999999999" customHeight="1" x14ac:dyDescent="0.25">
      <c r="A106" t="s">
        <v>53</v>
      </c>
      <c r="B106" s="4">
        <v>6210</v>
      </c>
      <c r="C106" s="4">
        <v>3606210</v>
      </c>
      <c r="D106" t="s">
        <v>140</v>
      </c>
      <c r="E106" t="s">
        <v>22</v>
      </c>
      <c r="F106" t="s">
        <v>22</v>
      </c>
      <c r="G106" s="4"/>
      <c r="H106" s="4"/>
      <c r="I106" s="15" t="s">
        <v>86</v>
      </c>
      <c r="J106" s="19" t="s">
        <v>970</v>
      </c>
      <c r="K106" t="s">
        <v>524</v>
      </c>
      <c r="L106" s="15" t="s">
        <v>857</v>
      </c>
      <c r="M106" s="16">
        <v>77.7</v>
      </c>
      <c r="N106" s="16">
        <v>91.7</v>
      </c>
      <c r="O106" s="16">
        <v>78.7</v>
      </c>
      <c r="P106" s="63">
        <v>45599</v>
      </c>
      <c r="Q106" s="63"/>
      <c r="R106" s="43"/>
      <c r="S106" s="27">
        <v>18.198444125402698</v>
      </c>
      <c r="T106" s="34">
        <v>-66.295759480946501</v>
      </c>
    </row>
    <row r="107" spans="1:20" ht="16.5" customHeight="1" x14ac:dyDescent="0.25">
      <c r="A107" t="s">
        <v>53</v>
      </c>
      <c r="B107" s="4">
        <v>971</v>
      </c>
      <c r="C107" s="4">
        <v>6400971</v>
      </c>
      <c r="D107" t="s">
        <v>140</v>
      </c>
      <c r="E107" t="s">
        <v>30</v>
      </c>
      <c r="F107" t="s">
        <v>30</v>
      </c>
      <c r="G107" s="4"/>
      <c r="H107" s="4"/>
      <c r="I107" s="15" t="s">
        <v>1576</v>
      </c>
      <c r="J107" s="19" t="s">
        <v>970</v>
      </c>
      <c r="K107" t="s">
        <v>1599</v>
      </c>
      <c r="L107" s="15" t="s">
        <v>974</v>
      </c>
      <c r="M107" s="16">
        <v>81.7</v>
      </c>
      <c r="N107" s="16">
        <v>97.7</v>
      </c>
      <c r="O107" s="16">
        <v>85.7</v>
      </c>
      <c r="P107" s="63">
        <v>45599</v>
      </c>
      <c r="Q107" s="63"/>
      <c r="R107" s="43"/>
      <c r="S107" s="27">
        <v>18.221900000000002</v>
      </c>
      <c r="T107" s="34">
        <v>-66.284700000000001</v>
      </c>
    </row>
    <row r="108" spans="1:20" ht="16.5" customHeight="1" x14ac:dyDescent="0.25">
      <c r="A108" t="s">
        <v>53</v>
      </c>
      <c r="B108" s="4">
        <v>3203</v>
      </c>
      <c r="C108" s="4">
        <v>3603203</v>
      </c>
      <c r="D108" t="s">
        <v>140</v>
      </c>
      <c r="E108" t="s">
        <v>2046</v>
      </c>
      <c r="F108" t="s">
        <v>2046</v>
      </c>
      <c r="G108" s="4" t="s">
        <v>169</v>
      </c>
      <c r="H108" s="92">
        <v>44866</v>
      </c>
      <c r="I108" s="15" t="s">
        <v>86</v>
      </c>
      <c r="J108" s="19" t="s">
        <v>970</v>
      </c>
      <c r="K108" t="s">
        <v>25</v>
      </c>
      <c r="L108" s="15" t="s">
        <v>811</v>
      </c>
      <c r="M108" s="16">
        <v>79.7</v>
      </c>
      <c r="N108" s="16">
        <v>94.7</v>
      </c>
      <c r="O108" s="16">
        <v>86.7</v>
      </c>
      <c r="P108" s="63">
        <v>45599</v>
      </c>
      <c r="Q108" s="63"/>
      <c r="R108" s="43"/>
      <c r="S108" s="27">
        <v>18.1889</v>
      </c>
      <c r="T108" s="34">
        <v>-66.314999999999998</v>
      </c>
    </row>
    <row r="109" spans="1:20" ht="16.5" customHeight="1" x14ac:dyDescent="0.25">
      <c r="A109" t="s">
        <v>53</v>
      </c>
      <c r="B109" s="4">
        <v>3204</v>
      </c>
      <c r="C109" s="4">
        <v>3603204</v>
      </c>
      <c r="D109" t="s">
        <v>140</v>
      </c>
      <c r="E109" t="s">
        <v>2046</v>
      </c>
      <c r="F109" t="s">
        <v>2046</v>
      </c>
      <c r="G109" s="4" t="s">
        <v>169</v>
      </c>
      <c r="H109" s="92">
        <v>44866</v>
      </c>
      <c r="I109" s="15" t="s">
        <v>86</v>
      </c>
      <c r="J109" s="19" t="s">
        <v>971</v>
      </c>
      <c r="K109" t="s">
        <v>487</v>
      </c>
      <c r="L109" s="15" t="s">
        <v>812</v>
      </c>
      <c r="M109" s="16">
        <v>79.7</v>
      </c>
      <c r="N109" s="16">
        <v>95.7</v>
      </c>
      <c r="P109" s="63">
        <v>45599</v>
      </c>
      <c r="Q109" s="63"/>
      <c r="R109" s="43"/>
      <c r="S109" s="27">
        <v>18.185326915481198</v>
      </c>
      <c r="T109" s="34">
        <v>-66.305629327721206</v>
      </c>
    </row>
    <row r="110" spans="1:20" ht="16.5" customHeight="1" x14ac:dyDescent="0.25">
      <c r="A110" t="s">
        <v>53</v>
      </c>
      <c r="B110" s="4">
        <v>382</v>
      </c>
      <c r="C110" s="4">
        <v>6400382</v>
      </c>
      <c r="D110" t="s">
        <v>140</v>
      </c>
      <c r="E110" t="s">
        <v>30</v>
      </c>
      <c r="F110" t="s">
        <v>30</v>
      </c>
      <c r="G110" s="4"/>
      <c r="H110" s="4"/>
      <c r="I110" s="15" t="s">
        <v>1576</v>
      </c>
      <c r="J110" s="19" t="s">
        <v>972</v>
      </c>
      <c r="K110" t="s">
        <v>1598</v>
      </c>
      <c r="L110" s="15" t="s">
        <v>973</v>
      </c>
      <c r="M110" s="16">
        <v>80.7</v>
      </c>
      <c r="N110" s="16">
        <v>98.7</v>
      </c>
      <c r="P110" s="63">
        <v>45599</v>
      </c>
      <c r="Q110" s="63"/>
      <c r="R110" s="43"/>
      <c r="S110" s="27">
        <v>18.1892</v>
      </c>
      <c r="T110" s="34">
        <v>-66.347399999999993</v>
      </c>
    </row>
    <row r="111" spans="1:20" ht="16.5" customHeight="1" x14ac:dyDescent="0.25">
      <c r="A111" t="s">
        <v>55</v>
      </c>
      <c r="B111" s="4">
        <v>1032</v>
      </c>
      <c r="C111" s="185">
        <v>3601032</v>
      </c>
      <c r="D111" s="187" t="s">
        <v>100</v>
      </c>
      <c r="E111" s="187" t="s">
        <v>23</v>
      </c>
      <c r="F111" s="187" t="s">
        <v>23</v>
      </c>
      <c r="G111" s="185"/>
      <c r="H111" s="185"/>
      <c r="I111" s="15" t="s">
        <v>98</v>
      </c>
      <c r="J111" s="19" t="s">
        <v>903</v>
      </c>
      <c r="K111" s="187" t="s">
        <v>199</v>
      </c>
      <c r="L111" s="15" t="s">
        <v>573</v>
      </c>
      <c r="M111" s="16">
        <v>76.7</v>
      </c>
      <c r="N111" s="16">
        <v>91.7</v>
      </c>
      <c r="O111" s="16">
        <v>76.7</v>
      </c>
      <c r="P111" s="63">
        <v>45599</v>
      </c>
      <c r="Q111" s="63"/>
      <c r="R111" s="43"/>
      <c r="S111" s="27">
        <v>18.404713033429299</v>
      </c>
      <c r="T111" s="34">
        <v>-66.205758175505807</v>
      </c>
    </row>
    <row r="112" spans="1:20" ht="16.5" customHeight="1" x14ac:dyDescent="0.25">
      <c r="A112" t="s">
        <v>56</v>
      </c>
      <c r="B112" s="4">
        <v>2185</v>
      </c>
      <c r="C112" s="4">
        <v>3602185</v>
      </c>
      <c r="D112" t="s">
        <v>100</v>
      </c>
      <c r="E112" t="s">
        <v>23</v>
      </c>
      <c r="F112" t="s">
        <v>23</v>
      </c>
      <c r="G112" s="4"/>
      <c r="H112" s="4"/>
      <c r="I112" s="15" t="s">
        <v>86</v>
      </c>
      <c r="J112" s="19" t="s">
        <v>87</v>
      </c>
      <c r="K112" t="s">
        <v>1933</v>
      </c>
      <c r="L112" t="s">
        <v>1932</v>
      </c>
      <c r="M112" s="16">
        <v>76.7</v>
      </c>
      <c r="N112" s="16">
        <v>91.7</v>
      </c>
      <c r="O112" s="16">
        <v>77.7</v>
      </c>
      <c r="P112" s="63">
        <v>45599</v>
      </c>
      <c r="Q112" s="63"/>
      <c r="R112" s="145"/>
      <c r="S112" s="32">
        <v>18.369700000000002</v>
      </c>
      <c r="T112" s="68">
        <v>-66.149299999999997</v>
      </c>
    </row>
    <row r="113" spans="1:20" ht="16.5" customHeight="1" x14ac:dyDescent="0.25">
      <c r="A113" t="s">
        <v>56</v>
      </c>
      <c r="B113" s="4">
        <v>1206</v>
      </c>
      <c r="C113" s="185">
        <v>3601206</v>
      </c>
      <c r="D113" s="187" t="s">
        <v>100</v>
      </c>
      <c r="E113" s="187" t="s">
        <v>23</v>
      </c>
      <c r="F113" s="187" t="s">
        <v>23</v>
      </c>
      <c r="G113" s="185"/>
      <c r="H113" s="185"/>
      <c r="I113" s="15" t="s">
        <v>98</v>
      </c>
      <c r="J113" s="19" t="s">
        <v>903</v>
      </c>
      <c r="K113" s="187" t="s">
        <v>251</v>
      </c>
      <c r="L113" s="15" t="s">
        <v>633</v>
      </c>
      <c r="M113" s="16">
        <v>75.7</v>
      </c>
      <c r="N113" s="16">
        <v>92.7</v>
      </c>
      <c r="O113" s="16">
        <v>77.7</v>
      </c>
      <c r="P113" s="63">
        <v>45599</v>
      </c>
      <c r="Q113" s="63"/>
      <c r="R113" s="145"/>
      <c r="S113" s="32">
        <v>18.383500000000002</v>
      </c>
      <c r="T113" s="203">
        <v>-66.170699999999997</v>
      </c>
    </row>
    <row r="114" spans="1:20" ht="16.5" customHeight="1" x14ac:dyDescent="0.25">
      <c r="A114" t="s">
        <v>53</v>
      </c>
      <c r="B114" s="4">
        <v>1155</v>
      </c>
      <c r="C114" s="4">
        <v>3601155</v>
      </c>
      <c r="D114" t="s">
        <v>100</v>
      </c>
      <c r="E114" t="s">
        <v>22</v>
      </c>
      <c r="F114" t="s">
        <v>22</v>
      </c>
      <c r="G114" s="4"/>
      <c r="H114" s="4"/>
      <c r="I114" s="15" t="s">
        <v>98</v>
      </c>
      <c r="J114" s="19" t="s">
        <v>975</v>
      </c>
      <c r="K114" t="s">
        <v>202</v>
      </c>
      <c r="L114" s="15" t="s">
        <v>624</v>
      </c>
      <c r="M114" s="16">
        <v>77.7</v>
      </c>
      <c r="N114" s="16">
        <v>93.7</v>
      </c>
      <c r="O114" s="16">
        <v>78.7</v>
      </c>
      <c r="P114" s="63">
        <v>45599</v>
      </c>
      <c r="Q114" s="63"/>
      <c r="R114" s="43"/>
      <c r="S114" s="27">
        <v>18.367599999999999</v>
      </c>
      <c r="T114" s="34">
        <v>-66.186499999999995</v>
      </c>
    </row>
    <row r="115" spans="1:20" ht="16.5" customHeight="1" x14ac:dyDescent="0.25">
      <c r="A115" t="s">
        <v>55</v>
      </c>
      <c r="B115" s="4">
        <v>402</v>
      </c>
      <c r="C115" s="185">
        <v>6400402</v>
      </c>
      <c r="D115" s="187" t="s">
        <v>100</v>
      </c>
      <c r="E115" s="187" t="s">
        <v>169</v>
      </c>
      <c r="F115" s="187" t="s">
        <v>169</v>
      </c>
      <c r="G115" s="185" t="s">
        <v>30</v>
      </c>
      <c r="H115" s="191">
        <v>45474</v>
      </c>
      <c r="I115" s="15" t="s">
        <v>1576</v>
      </c>
      <c r="J115" s="19" t="s">
        <v>903</v>
      </c>
      <c r="K115" s="187" t="s">
        <v>2186</v>
      </c>
      <c r="L115" s="15" t="s">
        <v>2185</v>
      </c>
      <c r="M115" s="16">
        <v>77.7</v>
      </c>
      <c r="N115" s="16">
        <v>93.7</v>
      </c>
      <c r="O115" s="16">
        <v>78.7</v>
      </c>
      <c r="P115" s="63">
        <v>45599</v>
      </c>
      <c r="Q115" s="106"/>
      <c r="R115" s="43"/>
      <c r="S115" s="27">
        <v>18.4069</v>
      </c>
      <c r="T115" s="34">
        <v>-66.184899999999999</v>
      </c>
    </row>
    <row r="116" spans="1:20" ht="16.5" customHeight="1" x14ac:dyDescent="0.25">
      <c r="A116" t="s">
        <v>56</v>
      </c>
      <c r="B116" s="4">
        <v>1113</v>
      </c>
      <c r="C116" s="4">
        <v>3601113</v>
      </c>
      <c r="D116" t="s">
        <v>100</v>
      </c>
      <c r="E116" t="s">
        <v>169</v>
      </c>
      <c r="F116" t="s">
        <v>169</v>
      </c>
      <c r="G116" s="4" t="s">
        <v>224</v>
      </c>
      <c r="H116" s="94">
        <v>44927</v>
      </c>
      <c r="I116" s="15" t="s">
        <v>98</v>
      </c>
      <c r="J116" s="19" t="s">
        <v>976</v>
      </c>
      <c r="K116" s="187" t="s">
        <v>224</v>
      </c>
      <c r="L116" s="15" t="s">
        <v>611</v>
      </c>
      <c r="M116" s="16">
        <v>78.7</v>
      </c>
      <c r="N116" s="16">
        <v>94.7</v>
      </c>
      <c r="O116" s="16">
        <v>78.7</v>
      </c>
      <c r="P116" s="63">
        <v>45599</v>
      </c>
      <c r="Q116" s="63"/>
      <c r="R116" s="145"/>
      <c r="S116" s="32">
        <v>18.371500000000001</v>
      </c>
      <c r="T116" s="68">
        <v>-66.167599999999993</v>
      </c>
    </row>
    <row r="117" spans="1:20" ht="16.5" customHeight="1" x14ac:dyDescent="0.25">
      <c r="A117" s="3" t="s">
        <v>53</v>
      </c>
      <c r="B117" s="72">
        <v>479</v>
      </c>
      <c r="C117" s="72">
        <v>6400479</v>
      </c>
      <c r="D117" s="3" t="s">
        <v>100</v>
      </c>
      <c r="E117" s="3" t="s">
        <v>22</v>
      </c>
      <c r="F117" s="3" t="s">
        <v>22</v>
      </c>
      <c r="G117" s="72" t="s">
        <v>30</v>
      </c>
      <c r="H117" s="97">
        <v>44348</v>
      </c>
      <c r="I117" s="73" t="s">
        <v>1576</v>
      </c>
      <c r="J117" s="74" t="s">
        <v>975</v>
      </c>
      <c r="K117" s="3" t="s">
        <v>1007</v>
      </c>
      <c r="L117" s="73" t="s">
        <v>1008</v>
      </c>
      <c r="M117" s="16">
        <v>76.7</v>
      </c>
      <c r="N117" s="16">
        <v>92.7</v>
      </c>
      <c r="O117" s="16">
        <v>79.7</v>
      </c>
      <c r="P117" s="63">
        <v>45599</v>
      </c>
      <c r="Q117" s="75"/>
      <c r="R117" s="69"/>
      <c r="S117" s="76">
        <v>18.379807886034701</v>
      </c>
      <c r="T117" s="77">
        <v>-66.1860190186311</v>
      </c>
    </row>
    <row r="118" spans="1:20" ht="16.5" customHeight="1" x14ac:dyDescent="0.25">
      <c r="A118" t="s">
        <v>55</v>
      </c>
      <c r="B118" s="4">
        <v>1157</v>
      </c>
      <c r="C118" s="4">
        <v>3601157</v>
      </c>
      <c r="D118" t="s">
        <v>100</v>
      </c>
      <c r="E118" t="s">
        <v>23</v>
      </c>
      <c r="F118" t="s">
        <v>2099</v>
      </c>
      <c r="G118" s="4" t="s">
        <v>2128</v>
      </c>
      <c r="H118" s="94">
        <v>45323</v>
      </c>
      <c r="I118" s="15" t="s">
        <v>98</v>
      </c>
      <c r="J118" s="19" t="s">
        <v>903</v>
      </c>
      <c r="K118" t="s">
        <v>2129</v>
      </c>
      <c r="L118" s="15" t="s">
        <v>344</v>
      </c>
      <c r="M118" s="16">
        <v>77.7</v>
      </c>
      <c r="N118" s="16">
        <v>84.7</v>
      </c>
      <c r="O118" s="16">
        <v>80.7</v>
      </c>
      <c r="P118" s="63">
        <v>45599</v>
      </c>
      <c r="Q118" s="63"/>
      <c r="R118" s="43"/>
      <c r="S118" s="27">
        <v>18.405242741710399</v>
      </c>
      <c r="T118" s="34">
        <v>-66.200167326473505</v>
      </c>
    </row>
    <row r="119" spans="1:20" ht="16.5" customHeight="1" x14ac:dyDescent="0.25">
      <c r="A119" t="s">
        <v>56</v>
      </c>
      <c r="B119" s="4">
        <v>1</v>
      </c>
      <c r="C119" s="64">
        <v>6400001</v>
      </c>
      <c r="D119" s="65" t="s">
        <v>100</v>
      </c>
      <c r="E119" s="65" t="s">
        <v>1739</v>
      </c>
      <c r="F119" s="65" t="s">
        <v>1739</v>
      </c>
      <c r="G119" s="64" t="s">
        <v>30</v>
      </c>
      <c r="H119" s="107">
        <v>44287</v>
      </c>
      <c r="I119" s="25" t="s">
        <v>1576</v>
      </c>
      <c r="J119" s="24" t="s">
        <v>975</v>
      </c>
      <c r="K119" s="65" t="s">
        <v>1600</v>
      </c>
      <c r="L119" s="25" t="s">
        <v>981</v>
      </c>
      <c r="M119" s="16">
        <v>79.7</v>
      </c>
      <c r="N119" s="16">
        <v>97.7</v>
      </c>
      <c r="O119" s="16">
        <v>82.7</v>
      </c>
      <c r="P119" s="63">
        <v>45599</v>
      </c>
      <c r="Q119" s="63"/>
      <c r="R119" s="202"/>
      <c r="S119" s="32">
        <v>18.386500000000002</v>
      </c>
      <c r="T119" s="68">
        <v>-66.163300000000007</v>
      </c>
    </row>
    <row r="120" spans="1:20" ht="16.5" customHeight="1" x14ac:dyDescent="0.25">
      <c r="A120" t="s">
        <v>53</v>
      </c>
      <c r="B120" s="4">
        <v>2036</v>
      </c>
      <c r="C120" s="64">
        <v>3602036</v>
      </c>
      <c r="D120" s="65" t="s">
        <v>100</v>
      </c>
      <c r="E120" s="65" t="s">
        <v>36</v>
      </c>
      <c r="F120" s="65" t="s">
        <v>36</v>
      </c>
      <c r="G120" s="64"/>
      <c r="H120" s="64"/>
      <c r="I120" s="25" t="s">
        <v>98</v>
      </c>
      <c r="J120" s="24" t="s">
        <v>975</v>
      </c>
      <c r="K120" s="65" t="s">
        <v>320</v>
      </c>
      <c r="L120" s="25" t="s">
        <v>684</v>
      </c>
      <c r="M120" s="16">
        <v>82.7</v>
      </c>
      <c r="N120" s="16">
        <v>98.7</v>
      </c>
      <c r="O120" s="16">
        <v>82.7</v>
      </c>
      <c r="P120" s="63">
        <v>45599</v>
      </c>
      <c r="Q120" s="63"/>
      <c r="R120" s="45"/>
      <c r="S120" s="27">
        <v>18.351504224213102</v>
      </c>
      <c r="T120" s="34">
        <v>-66.188199999999995</v>
      </c>
    </row>
    <row r="121" spans="1:20" ht="16.5" customHeight="1" x14ac:dyDescent="0.25">
      <c r="A121" t="s">
        <v>53</v>
      </c>
      <c r="B121" s="4">
        <v>3020</v>
      </c>
      <c r="C121" s="4">
        <v>3603020</v>
      </c>
      <c r="D121" t="s">
        <v>100</v>
      </c>
      <c r="E121" t="s">
        <v>2046</v>
      </c>
      <c r="F121" t="s">
        <v>2046</v>
      </c>
      <c r="G121" s="4" t="s">
        <v>169</v>
      </c>
      <c r="H121" s="92">
        <v>44835</v>
      </c>
      <c r="I121" s="15" t="s">
        <v>98</v>
      </c>
      <c r="J121" s="19" t="s">
        <v>975</v>
      </c>
      <c r="K121" t="s">
        <v>413</v>
      </c>
      <c r="L121" s="15" t="s">
        <v>755</v>
      </c>
      <c r="M121" s="16">
        <v>77.7</v>
      </c>
      <c r="N121" s="16">
        <v>93.7</v>
      </c>
      <c r="O121" s="16">
        <v>83.7</v>
      </c>
      <c r="P121" s="63">
        <v>45599</v>
      </c>
      <c r="Q121" s="106"/>
      <c r="R121" s="43"/>
      <c r="S121" s="27">
        <v>18.343499999999999</v>
      </c>
      <c r="T121" s="34">
        <v>-66.193700000000007</v>
      </c>
    </row>
    <row r="122" spans="1:20" ht="16.5" customHeight="1" x14ac:dyDescent="0.25">
      <c r="A122" t="s">
        <v>55</v>
      </c>
      <c r="B122" s="4">
        <v>2091</v>
      </c>
      <c r="C122" s="185">
        <v>3602091</v>
      </c>
      <c r="D122" s="187" t="s">
        <v>100</v>
      </c>
      <c r="E122" s="187" t="s">
        <v>36</v>
      </c>
      <c r="F122" s="187" t="s">
        <v>36</v>
      </c>
      <c r="G122" s="185"/>
      <c r="H122" s="185"/>
      <c r="I122" s="15" t="s">
        <v>98</v>
      </c>
      <c r="J122" s="19" t="s">
        <v>903</v>
      </c>
      <c r="K122" s="187" t="s">
        <v>1815</v>
      </c>
      <c r="L122" s="15" t="s">
        <v>1814</v>
      </c>
      <c r="M122" s="16">
        <v>79.7</v>
      </c>
      <c r="N122" s="16">
        <v>95.7</v>
      </c>
      <c r="O122" s="16">
        <v>83.7</v>
      </c>
      <c r="P122" s="63">
        <v>45599</v>
      </c>
      <c r="Q122" s="63"/>
      <c r="R122" s="43"/>
      <c r="S122" s="27">
        <v>18.404367952275798</v>
      </c>
      <c r="T122" s="34">
        <v>-66.201588919482703</v>
      </c>
    </row>
    <row r="123" spans="1:20" ht="16.5" customHeight="1" x14ac:dyDescent="0.25">
      <c r="A123" t="s">
        <v>53</v>
      </c>
      <c r="B123" s="4">
        <v>473</v>
      </c>
      <c r="C123" s="4">
        <v>6400473</v>
      </c>
      <c r="D123" t="s">
        <v>100</v>
      </c>
      <c r="E123" t="s">
        <v>30</v>
      </c>
      <c r="F123" t="s">
        <v>30</v>
      </c>
      <c r="G123" s="4"/>
      <c r="H123" s="4"/>
      <c r="I123" s="15" t="s">
        <v>1576</v>
      </c>
      <c r="J123" s="19" t="s">
        <v>975</v>
      </c>
      <c r="K123" t="s">
        <v>1605</v>
      </c>
      <c r="L123" s="15" t="s">
        <v>1001</v>
      </c>
      <c r="M123" s="16">
        <v>75.7</v>
      </c>
      <c r="O123" s="16">
        <v>83.7</v>
      </c>
      <c r="P123" s="63">
        <v>45599</v>
      </c>
      <c r="Q123" s="63"/>
      <c r="R123" s="43"/>
      <c r="S123" s="27">
        <v>18.3736776589333</v>
      </c>
      <c r="T123" s="34">
        <v>-66.180154489500396</v>
      </c>
    </row>
    <row r="124" spans="1:20" ht="16.5" customHeight="1" x14ac:dyDescent="0.25">
      <c r="A124" t="s">
        <v>56</v>
      </c>
      <c r="B124" s="4">
        <v>2041</v>
      </c>
      <c r="C124" s="4">
        <v>3602041</v>
      </c>
      <c r="D124" t="s">
        <v>100</v>
      </c>
      <c r="E124" t="s">
        <v>36</v>
      </c>
      <c r="F124" t="s">
        <v>36</v>
      </c>
      <c r="G124" s="4"/>
      <c r="H124" s="4"/>
      <c r="I124" s="15" t="s">
        <v>98</v>
      </c>
      <c r="J124" s="19" t="s">
        <v>975</v>
      </c>
      <c r="K124" t="s">
        <v>306</v>
      </c>
      <c r="L124" s="15" t="s">
        <v>1813</v>
      </c>
      <c r="M124" s="16">
        <v>77.7</v>
      </c>
      <c r="N124" s="16">
        <v>94.7</v>
      </c>
      <c r="O124" s="16">
        <v>84.7</v>
      </c>
      <c r="P124" s="63">
        <v>45599</v>
      </c>
      <c r="Q124" s="63"/>
      <c r="R124" s="145"/>
      <c r="S124" s="32">
        <v>18.376200000000001</v>
      </c>
      <c r="T124" s="68">
        <v>-66.146799999999999</v>
      </c>
    </row>
    <row r="125" spans="1:20" ht="16.5" customHeight="1" x14ac:dyDescent="0.25">
      <c r="A125" t="s">
        <v>55</v>
      </c>
      <c r="B125" s="4">
        <v>84</v>
      </c>
      <c r="C125" s="4">
        <v>6400084</v>
      </c>
      <c r="D125" t="s">
        <v>100</v>
      </c>
      <c r="E125" t="s">
        <v>30</v>
      </c>
      <c r="F125" t="s">
        <v>30</v>
      </c>
      <c r="G125" s="4"/>
      <c r="H125" s="4"/>
      <c r="I125" s="15" t="s">
        <v>1582</v>
      </c>
      <c r="J125" s="19" t="s">
        <v>903</v>
      </c>
      <c r="K125" t="s">
        <v>988</v>
      </c>
      <c r="L125" s="15" t="s">
        <v>2031</v>
      </c>
      <c r="M125" s="16">
        <v>79.7</v>
      </c>
      <c r="N125" s="16">
        <v>97.7</v>
      </c>
      <c r="O125" s="16">
        <v>85.7</v>
      </c>
      <c r="P125" s="63">
        <v>45599</v>
      </c>
      <c r="Q125" s="63"/>
      <c r="R125" s="43"/>
      <c r="S125" s="27">
        <v>18.4057</v>
      </c>
      <c r="T125" s="34">
        <v>-66.195099999999996</v>
      </c>
    </row>
    <row r="126" spans="1:20" ht="16.5" customHeight="1" x14ac:dyDescent="0.25">
      <c r="A126" t="s">
        <v>56</v>
      </c>
      <c r="B126" s="4">
        <v>34</v>
      </c>
      <c r="C126" s="4">
        <v>6400034</v>
      </c>
      <c r="D126" t="s">
        <v>100</v>
      </c>
      <c r="E126" t="s">
        <v>1739</v>
      </c>
      <c r="F126" t="s">
        <v>1739</v>
      </c>
      <c r="G126" s="4" t="s">
        <v>30</v>
      </c>
      <c r="H126" s="4"/>
      <c r="I126" s="15" t="s">
        <v>1580</v>
      </c>
      <c r="J126" s="19" t="s">
        <v>980</v>
      </c>
      <c r="K126" t="s">
        <v>1601</v>
      </c>
      <c r="L126" s="15" t="s">
        <v>983</v>
      </c>
      <c r="M126" s="16">
        <v>81.7</v>
      </c>
      <c r="N126" s="16">
        <v>97.7</v>
      </c>
      <c r="O126" s="16">
        <v>85.7</v>
      </c>
      <c r="P126" s="63">
        <v>45599</v>
      </c>
      <c r="Q126" s="63"/>
      <c r="R126" s="145"/>
      <c r="S126" s="32">
        <v>18.385200000000001</v>
      </c>
      <c r="T126" s="203">
        <v>-66.144599999999997</v>
      </c>
    </row>
    <row r="127" spans="1:20" ht="16.5" customHeight="1" x14ac:dyDescent="0.25">
      <c r="A127" t="s">
        <v>56</v>
      </c>
      <c r="B127" s="4">
        <v>736</v>
      </c>
      <c r="C127" s="4">
        <v>6400736</v>
      </c>
      <c r="D127" t="s">
        <v>100</v>
      </c>
      <c r="E127" t="s">
        <v>1739</v>
      </c>
      <c r="F127" t="s">
        <v>1739</v>
      </c>
      <c r="G127" s="4" t="s">
        <v>30</v>
      </c>
      <c r="H127" s="4"/>
      <c r="I127" s="15" t="s">
        <v>1580</v>
      </c>
      <c r="J127" s="19" t="s">
        <v>980</v>
      </c>
      <c r="K127" t="s">
        <v>2014</v>
      </c>
      <c r="L127" s="15" t="s">
        <v>2135</v>
      </c>
      <c r="M127" s="16">
        <v>81.7</v>
      </c>
      <c r="N127" s="16">
        <v>97.7</v>
      </c>
      <c r="O127" s="16">
        <v>85.7</v>
      </c>
      <c r="P127" s="63">
        <v>45599</v>
      </c>
      <c r="Q127" s="63"/>
      <c r="R127" s="145"/>
      <c r="S127" s="32">
        <v>18.3797</v>
      </c>
      <c r="T127" s="68">
        <v>-66.143500000000003</v>
      </c>
    </row>
    <row r="128" spans="1:20" ht="16.5" customHeight="1" x14ac:dyDescent="0.25">
      <c r="A128" t="s">
        <v>56</v>
      </c>
      <c r="B128" s="4">
        <v>489</v>
      </c>
      <c r="C128" s="4">
        <v>6400489</v>
      </c>
      <c r="D128" t="s">
        <v>100</v>
      </c>
      <c r="E128" t="s">
        <v>1739</v>
      </c>
      <c r="F128" t="s">
        <v>1739</v>
      </c>
      <c r="G128" s="4" t="s">
        <v>30</v>
      </c>
      <c r="H128" s="4"/>
      <c r="I128" s="19" t="s">
        <v>1580</v>
      </c>
      <c r="J128" s="19" t="s">
        <v>980</v>
      </c>
      <c r="K128" t="s">
        <v>180</v>
      </c>
      <c r="L128" s="15" t="s">
        <v>2136</v>
      </c>
      <c r="M128" s="16">
        <v>81.7</v>
      </c>
      <c r="N128" s="16">
        <v>97.7</v>
      </c>
      <c r="O128" s="16">
        <v>85.7</v>
      </c>
      <c r="P128" s="63">
        <v>45599</v>
      </c>
      <c r="Q128" s="63"/>
      <c r="R128" s="145"/>
      <c r="S128" s="32">
        <v>18.382400000000001</v>
      </c>
      <c r="T128" s="68">
        <v>-66.142899999999997</v>
      </c>
    </row>
    <row r="129" spans="1:20" ht="16.5" customHeight="1" x14ac:dyDescent="0.25">
      <c r="A129" t="s">
        <v>55</v>
      </c>
      <c r="B129" s="4">
        <v>2040</v>
      </c>
      <c r="C129" s="4">
        <v>3602040</v>
      </c>
      <c r="D129" t="s">
        <v>100</v>
      </c>
      <c r="E129" t="s">
        <v>36</v>
      </c>
      <c r="F129" t="s">
        <v>36</v>
      </c>
      <c r="G129" s="4"/>
      <c r="H129" s="4"/>
      <c r="I129" s="15" t="s">
        <v>98</v>
      </c>
      <c r="J129" s="19" t="s">
        <v>978</v>
      </c>
      <c r="K129" t="s">
        <v>322</v>
      </c>
      <c r="L129" s="15" t="s">
        <v>685</v>
      </c>
      <c r="M129" s="16">
        <v>79.7</v>
      </c>
      <c r="N129" s="16">
        <v>96.7</v>
      </c>
      <c r="O129" s="16">
        <v>86.7</v>
      </c>
      <c r="P129" s="63">
        <v>45599</v>
      </c>
      <c r="Q129" s="63"/>
      <c r="R129" s="43"/>
      <c r="S129" s="27">
        <v>18.417400000000001</v>
      </c>
      <c r="T129" s="34">
        <v>-66.197199999999995</v>
      </c>
    </row>
    <row r="130" spans="1:20" ht="16.5" customHeight="1" x14ac:dyDescent="0.25">
      <c r="A130" t="s">
        <v>53</v>
      </c>
      <c r="B130" s="4">
        <v>1111</v>
      </c>
      <c r="C130" s="4">
        <v>3601111</v>
      </c>
      <c r="D130" t="s">
        <v>100</v>
      </c>
      <c r="E130" t="s">
        <v>169</v>
      </c>
      <c r="F130" t="s">
        <v>169</v>
      </c>
      <c r="G130" s="4" t="s">
        <v>22</v>
      </c>
      <c r="H130" s="94">
        <v>45352</v>
      </c>
      <c r="I130" s="15" t="s">
        <v>98</v>
      </c>
      <c r="J130" s="19" t="s">
        <v>975</v>
      </c>
      <c r="K130" t="s">
        <v>233</v>
      </c>
      <c r="L130" s="15" t="s">
        <v>609</v>
      </c>
      <c r="M130" s="16">
        <v>82.7</v>
      </c>
      <c r="N130" s="16">
        <v>95.7</v>
      </c>
      <c r="O130" s="16">
        <v>88.7</v>
      </c>
      <c r="P130" s="63">
        <v>45599</v>
      </c>
      <c r="Q130" s="63"/>
      <c r="R130" s="43" t="s">
        <v>2184</v>
      </c>
      <c r="S130" s="27">
        <v>18.346763720191301</v>
      </c>
      <c r="T130" s="34">
        <v>-66.189235640438</v>
      </c>
    </row>
    <row r="131" spans="1:20" ht="16.5" customHeight="1" x14ac:dyDescent="0.25">
      <c r="A131" t="s">
        <v>56</v>
      </c>
      <c r="B131" s="4">
        <v>377</v>
      </c>
      <c r="C131" s="4">
        <v>6400377</v>
      </c>
      <c r="D131" t="s">
        <v>100</v>
      </c>
      <c r="E131" t="s">
        <v>30</v>
      </c>
      <c r="F131" t="s">
        <v>30</v>
      </c>
      <c r="G131" s="4"/>
      <c r="H131" s="4"/>
      <c r="I131" s="15" t="s">
        <v>1580</v>
      </c>
      <c r="J131" s="19" t="s">
        <v>903</v>
      </c>
      <c r="K131" t="s">
        <v>995</v>
      </c>
      <c r="L131" s="15" t="s">
        <v>996</v>
      </c>
      <c r="M131" s="16">
        <v>82.7</v>
      </c>
      <c r="N131" s="16">
        <v>99.7</v>
      </c>
      <c r="O131" s="16">
        <v>88.7</v>
      </c>
      <c r="P131" s="63">
        <v>45599</v>
      </c>
      <c r="Q131" s="63"/>
      <c r="R131" s="145"/>
      <c r="S131" s="32">
        <v>18.404499999999999</v>
      </c>
      <c r="T131" s="68">
        <v>-66.160399999999996</v>
      </c>
    </row>
    <row r="132" spans="1:20" ht="16.5" customHeight="1" x14ac:dyDescent="0.25">
      <c r="A132" t="s">
        <v>56</v>
      </c>
      <c r="B132" s="4">
        <v>214</v>
      </c>
      <c r="C132" s="4">
        <v>6400214</v>
      </c>
      <c r="D132" t="s">
        <v>100</v>
      </c>
      <c r="E132" t="s">
        <v>30</v>
      </c>
      <c r="F132" t="s">
        <v>30</v>
      </c>
      <c r="G132" s="4"/>
      <c r="H132" s="4"/>
      <c r="I132" s="15" t="s">
        <v>1580</v>
      </c>
      <c r="J132" s="19" t="s">
        <v>980</v>
      </c>
      <c r="K132" t="s">
        <v>180</v>
      </c>
      <c r="L132" s="15" t="s">
        <v>990</v>
      </c>
      <c r="M132" s="16">
        <v>83.7</v>
      </c>
      <c r="N132" s="16">
        <v>99.7</v>
      </c>
      <c r="O132" s="16">
        <v>89.7</v>
      </c>
      <c r="P132" s="63">
        <v>45599</v>
      </c>
      <c r="Q132" s="63"/>
      <c r="R132" s="145"/>
      <c r="S132" s="32">
        <v>18.383400000000002</v>
      </c>
      <c r="T132" s="203">
        <v>-66.143699999999995</v>
      </c>
    </row>
    <row r="133" spans="1:20" ht="16.5" customHeight="1" x14ac:dyDescent="0.25">
      <c r="A133" t="s">
        <v>55</v>
      </c>
      <c r="B133" s="4">
        <v>1112</v>
      </c>
      <c r="C133" s="185">
        <v>3601112</v>
      </c>
      <c r="D133" s="187" t="s">
        <v>100</v>
      </c>
      <c r="E133" s="187" t="s">
        <v>22</v>
      </c>
      <c r="F133" s="187" t="s">
        <v>22</v>
      </c>
      <c r="G133" s="185"/>
      <c r="H133" s="185"/>
      <c r="I133" s="15" t="s">
        <v>98</v>
      </c>
      <c r="J133" s="19" t="s">
        <v>903</v>
      </c>
      <c r="K133" s="187" t="s">
        <v>197</v>
      </c>
      <c r="L133" s="15" t="s">
        <v>610</v>
      </c>
      <c r="M133" s="16">
        <v>76.7</v>
      </c>
      <c r="N133" s="16">
        <v>91.7</v>
      </c>
      <c r="P133" s="63">
        <v>45599</v>
      </c>
      <c r="Q133" s="63"/>
      <c r="R133" s="43"/>
      <c r="S133" s="27">
        <v>18.405354158994601</v>
      </c>
      <c r="T133" s="34">
        <v>-66.197900000000004</v>
      </c>
    </row>
    <row r="134" spans="1:20" ht="16.5" customHeight="1" x14ac:dyDescent="0.25">
      <c r="A134" t="s">
        <v>56</v>
      </c>
      <c r="B134" s="4">
        <v>934</v>
      </c>
      <c r="C134" s="185">
        <v>3400934</v>
      </c>
      <c r="D134" s="187" t="s">
        <v>100</v>
      </c>
      <c r="E134" s="187" t="s">
        <v>23</v>
      </c>
      <c r="F134" s="187" t="s">
        <v>1729</v>
      </c>
      <c r="G134" s="185" t="s">
        <v>30</v>
      </c>
      <c r="H134" s="185"/>
      <c r="I134" s="15" t="s">
        <v>1576</v>
      </c>
      <c r="J134" s="19" t="s">
        <v>903</v>
      </c>
      <c r="K134" s="187" t="s">
        <v>1759</v>
      </c>
      <c r="L134" s="15" t="s">
        <v>1003</v>
      </c>
      <c r="M134" s="16">
        <v>75.7</v>
      </c>
      <c r="N134" s="16">
        <v>93.7</v>
      </c>
      <c r="P134" s="63">
        <v>45599</v>
      </c>
      <c r="Q134" s="63"/>
      <c r="R134" s="145"/>
      <c r="S134" s="32">
        <v>18.3904</v>
      </c>
      <c r="T134" s="68">
        <v>-66.168599999999998</v>
      </c>
    </row>
    <row r="135" spans="1:20" ht="16.5" customHeight="1" x14ac:dyDescent="0.25">
      <c r="A135" t="s">
        <v>56</v>
      </c>
      <c r="B135" s="4">
        <v>3026</v>
      </c>
      <c r="C135" s="185">
        <v>3603026</v>
      </c>
      <c r="D135" s="187" t="s">
        <v>100</v>
      </c>
      <c r="E135" s="187" t="s">
        <v>2046</v>
      </c>
      <c r="F135" s="187" t="s">
        <v>2046</v>
      </c>
      <c r="G135" s="185" t="s">
        <v>169</v>
      </c>
      <c r="H135" s="191">
        <v>44986</v>
      </c>
      <c r="I135" s="15" t="s">
        <v>98</v>
      </c>
      <c r="J135" s="19" t="s">
        <v>975</v>
      </c>
      <c r="K135" s="187" t="s">
        <v>417</v>
      </c>
      <c r="L135" s="15" t="s">
        <v>760</v>
      </c>
      <c r="M135" s="16">
        <v>77.7</v>
      </c>
      <c r="N135" s="16">
        <v>93.7</v>
      </c>
      <c r="P135" s="63">
        <v>45599</v>
      </c>
      <c r="Q135" s="63"/>
      <c r="R135" s="145"/>
      <c r="S135" s="32">
        <v>18.3674</v>
      </c>
      <c r="T135" s="68">
        <v>-66.158799999999999</v>
      </c>
    </row>
    <row r="136" spans="1:20" ht="16.5" customHeight="1" x14ac:dyDescent="0.25">
      <c r="A136" t="s">
        <v>56</v>
      </c>
      <c r="B136" s="4">
        <v>3025</v>
      </c>
      <c r="C136" s="4">
        <v>3603025</v>
      </c>
      <c r="D136" t="s">
        <v>100</v>
      </c>
      <c r="E136" t="s">
        <v>169</v>
      </c>
      <c r="F136" t="s">
        <v>169</v>
      </c>
      <c r="G136" s="4" t="s">
        <v>169</v>
      </c>
      <c r="H136" s="94">
        <v>44986</v>
      </c>
      <c r="I136" s="15" t="s">
        <v>98</v>
      </c>
      <c r="J136" s="19" t="s">
        <v>975</v>
      </c>
      <c r="K136" t="s">
        <v>2087</v>
      </c>
      <c r="L136" s="15" t="s">
        <v>759</v>
      </c>
      <c r="M136" s="16">
        <v>77.7</v>
      </c>
      <c r="N136" s="16">
        <v>93.7</v>
      </c>
      <c r="P136" s="63">
        <v>45599</v>
      </c>
      <c r="Q136" s="63"/>
      <c r="R136" s="145"/>
      <c r="S136" s="32">
        <v>18.379899999999999</v>
      </c>
      <c r="T136" s="68">
        <v>-66.168899999999994</v>
      </c>
    </row>
    <row r="137" spans="1:20" ht="16.5" customHeight="1" x14ac:dyDescent="0.25">
      <c r="A137" t="s">
        <v>55</v>
      </c>
      <c r="B137" s="4">
        <v>453</v>
      </c>
      <c r="C137" s="4">
        <v>6400453</v>
      </c>
      <c r="D137" t="s">
        <v>100</v>
      </c>
      <c r="E137" t="s">
        <v>1739</v>
      </c>
      <c r="F137" t="s">
        <v>1739</v>
      </c>
      <c r="G137" s="4"/>
      <c r="H137" s="4"/>
      <c r="I137" s="15" t="s">
        <v>2116</v>
      </c>
      <c r="J137" s="19" t="s">
        <v>903</v>
      </c>
      <c r="K137" t="s">
        <v>999</v>
      </c>
      <c r="L137" s="15" t="s">
        <v>1000</v>
      </c>
      <c r="M137" s="16">
        <v>77.7</v>
      </c>
      <c r="N137" s="16">
        <v>94.7</v>
      </c>
      <c r="P137" s="63">
        <v>45599</v>
      </c>
      <c r="Q137" s="63"/>
      <c r="R137" s="43"/>
      <c r="S137" s="27">
        <v>18.405750152566199</v>
      </c>
      <c r="T137" s="34">
        <v>-66.192017705867499</v>
      </c>
    </row>
    <row r="138" spans="1:20" ht="16.5" customHeight="1" x14ac:dyDescent="0.25">
      <c r="A138" t="s">
        <v>56</v>
      </c>
      <c r="B138" s="4">
        <v>2038</v>
      </c>
      <c r="C138" s="4">
        <v>3602038</v>
      </c>
      <c r="D138" t="s">
        <v>100</v>
      </c>
      <c r="E138" t="s">
        <v>36</v>
      </c>
      <c r="F138" t="s">
        <v>36</v>
      </c>
      <c r="G138" s="4"/>
      <c r="H138" s="4"/>
      <c r="I138" s="15" t="s">
        <v>98</v>
      </c>
      <c r="J138" s="19" t="s">
        <v>977</v>
      </c>
      <c r="K138" s="1" t="s">
        <v>1810</v>
      </c>
      <c r="L138" s="15" t="s">
        <v>1809</v>
      </c>
      <c r="M138" s="16">
        <v>77.7</v>
      </c>
      <c r="N138" s="16">
        <v>94.7</v>
      </c>
      <c r="P138" s="63">
        <v>45599</v>
      </c>
      <c r="Q138" s="63"/>
      <c r="R138" s="145"/>
      <c r="S138" s="27">
        <v>18.4297</v>
      </c>
      <c r="T138" s="34">
        <v>-66.165800000000004</v>
      </c>
    </row>
    <row r="139" spans="1:20" ht="16.5" customHeight="1" x14ac:dyDescent="0.3">
      <c r="A139" t="s">
        <v>56</v>
      </c>
      <c r="B139" s="4">
        <v>3027</v>
      </c>
      <c r="C139" s="4">
        <v>3603027</v>
      </c>
      <c r="D139" t="s">
        <v>100</v>
      </c>
      <c r="E139" t="s">
        <v>2046</v>
      </c>
      <c r="F139" t="s">
        <v>2046</v>
      </c>
      <c r="G139" s="4" t="s">
        <v>169</v>
      </c>
      <c r="H139" s="92">
        <v>44805</v>
      </c>
      <c r="I139" s="15" t="s">
        <v>98</v>
      </c>
      <c r="J139" s="19" t="s">
        <v>980</v>
      </c>
      <c r="K139" t="s">
        <v>418</v>
      </c>
      <c r="L139" s="15" t="s">
        <v>1931</v>
      </c>
      <c r="M139" s="16">
        <v>78.7</v>
      </c>
      <c r="N139" s="16">
        <v>94.7</v>
      </c>
      <c r="P139" s="63">
        <v>45599</v>
      </c>
      <c r="Q139" s="63"/>
      <c r="R139" s="146"/>
      <c r="S139" s="32">
        <v>18.382899999999999</v>
      </c>
      <c r="T139" s="68">
        <v>-66.144099999999995</v>
      </c>
    </row>
    <row r="140" spans="1:20" ht="16.5" customHeight="1" x14ac:dyDescent="0.25">
      <c r="A140" t="s">
        <v>56</v>
      </c>
      <c r="B140" s="4">
        <v>3097</v>
      </c>
      <c r="C140" s="4">
        <v>3603097</v>
      </c>
      <c r="D140" t="s">
        <v>100</v>
      </c>
      <c r="E140" t="s">
        <v>169</v>
      </c>
      <c r="F140" t="s">
        <v>169</v>
      </c>
      <c r="G140" s="4" t="s">
        <v>224</v>
      </c>
      <c r="H140" s="94">
        <v>44896</v>
      </c>
      <c r="I140" s="15" t="s">
        <v>98</v>
      </c>
      <c r="J140" s="19" t="s">
        <v>975</v>
      </c>
      <c r="K140" t="s">
        <v>469</v>
      </c>
      <c r="L140" s="15" t="s">
        <v>1934</v>
      </c>
      <c r="M140" s="16">
        <v>78.7</v>
      </c>
      <c r="N140" s="16">
        <v>94.7</v>
      </c>
      <c r="P140" s="63">
        <v>45599</v>
      </c>
      <c r="Q140" s="63"/>
      <c r="R140" s="145"/>
      <c r="S140" s="32">
        <v>18.361599999999999</v>
      </c>
      <c r="T140" s="68">
        <v>-66.155100000000004</v>
      </c>
    </row>
    <row r="141" spans="1:20" ht="16.5" customHeight="1" x14ac:dyDescent="0.25">
      <c r="A141" t="s">
        <v>56</v>
      </c>
      <c r="B141" s="4">
        <v>3022</v>
      </c>
      <c r="C141" s="4">
        <v>3603022</v>
      </c>
      <c r="D141" t="s">
        <v>100</v>
      </c>
      <c r="E141" t="s">
        <v>169</v>
      </c>
      <c r="F141" t="s">
        <v>169</v>
      </c>
      <c r="G141" s="4" t="s">
        <v>169</v>
      </c>
      <c r="H141" s="94">
        <v>44166</v>
      </c>
      <c r="I141" s="15" t="s">
        <v>98</v>
      </c>
      <c r="J141" s="19" t="s">
        <v>975</v>
      </c>
      <c r="K141" t="s">
        <v>414</v>
      </c>
      <c r="L141" s="15" t="s">
        <v>2086</v>
      </c>
      <c r="M141" s="16">
        <v>78.7</v>
      </c>
      <c r="N141" s="16">
        <v>95.7</v>
      </c>
      <c r="P141" s="63">
        <v>45599</v>
      </c>
      <c r="Q141" s="63"/>
      <c r="R141" s="145"/>
      <c r="S141" s="32">
        <v>18.378499999999999</v>
      </c>
      <c r="T141" s="68">
        <v>-66.172300000000007</v>
      </c>
    </row>
    <row r="142" spans="1:20" ht="16.5" customHeight="1" x14ac:dyDescent="0.25">
      <c r="A142" t="s">
        <v>56</v>
      </c>
      <c r="B142" s="4">
        <v>369</v>
      </c>
      <c r="C142" s="4">
        <v>6400369</v>
      </c>
      <c r="D142" t="s">
        <v>100</v>
      </c>
      <c r="E142" t="s">
        <v>30</v>
      </c>
      <c r="F142" t="s">
        <v>30</v>
      </c>
      <c r="G142" s="4"/>
      <c r="H142" s="4"/>
      <c r="I142" s="15" t="s">
        <v>1576</v>
      </c>
      <c r="J142" s="19" t="s">
        <v>976</v>
      </c>
      <c r="K142" t="s">
        <v>1604</v>
      </c>
      <c r="L142" s="15" t="s">
        <v>994</v>
      </c>
      <c r="M142" s="16">
        <v>78.7</v>
      </c>
      <c r="N142" s="16">
        <v>95.7</v>
      </c>
      <c r="P142" s="63">
        <v>45599</v>
      </c>
      <c r="Q142" s="63"/>
      <c r="R142" s="145"/>
      <c r="S142" s="32">
        <v>18.364000000000001</v>
      </c>
      <c r="T142" s="68">
        <v>-66.161600000000007</v>
      </c>
    </row>
    <row r="143" spans="1:20" ht="16.5" customHeight="1" x14ac:dyDescent="0.25">
      <c r="A143" t="s">
        <v>53</v>
      </c>
      <c r="B143" s="4">
        <v>3021</v>
      </c>
      <c r="C143" s="4">
        <v>3603021</v>
      </c>
      <c r="D143" t="s">
        <v>100</v>
      </c>
      <c r="E143" t="s">
        <v>169</v>
      </c>
      <c r="F143" t="s">
        <v>169</v>
      </c>
      <c r="G143" s="4" t="s">
        <v>224</v>
      </c>
      <c r="H143" s="94">
        <v>44866</v>
      </c>
      <c r="I143" s="15" t="s">
        <v>98</v>
      </c>
      <c r="J143" s="19" t="s">
        <v>903</v>
      </c>
      <c r="K143" s="187" t="s">
        <v>2058</v>
      </c>
      <c r="L143" s="15" t="s">
        <v>756</v>
      </c>
      <c r="M143" s="16">
        <v>78.7</v>
      </c>
      <c r="N143" s="16">
        <v>95.7</v>
      </c>
      <c r="P143" s="63">
        <v>45599</v>
      </c>
      <c r="Q143" s="63"/>
      <c r="R143" s="43"/>
      <c r="S143" s="27">
        <v>18.386399999999998</v>
      </c>
      <c r="T143" s="34">
        <v>-66.163899999999998</v>
      </c>
    </row>
    <row r="144" spans="1:20" ht="16.5" customHeight="1" x14ac:dyDescent="0.25">
      <c r="A144" t="s">
        <v>56</v>
      </c>
      <c r="B144" s="4">
        <v>3096</v>
      </c>
      <c r="C144" s="4">
        <v>3603096</v>
      </c>
      <c r="D144" t="s">
        <v>100</v>
      </c>
      <c r="E144" t="s">
        <v>169</v>
      </c>
      <c r="F144" t="s">
        <v>169</v>
      </c>
      <c r="G144" s="4" t="s">
        <v>169</v>
      </c>
      <c r="H144" s="94"/>
      <c r="I144" s="15" t="s">
        <v>98</v>
      </c>
      <c r="J144" s="19" t="s">
        <v>975</v>
      </c>
      <c r="K144" t="s">
        <v>1936</v>
      </c>
      <c r="L144" t="s">
        <v>1935</v>
      </c>
      <c r="M144" s="16">
        <v>79.7</v>
      </c>
      <c r="N144" s="16">
        <v>96.7</v>
      </c>
      <c r="P144" s="63">
        <v>45599</v>
      </c>
      <c r="Q144" s="63"/>
      <c r="R144" s="145"/>
      <c r="S144" s="32">
        <v>18.356528000000001</v>
      </c>
      <c r="T144" s="203">
        <v>-66.165632000000002</v>
      </c>
    </row>
    <row r="145" spans="1:20" ht="16.5" customHeight="1" x14ac:dyDescent="0.25">
      <c r="A145" t="s">
        <v>53</v>
      </c>
      <c r="B145" s="4">
        <v>2191</v>
      </c>
      <c r="C145" s="4">
        <v>3602191</v>
      </c>
      <c r="D145" t="s">
        <v>100</v>
      </c>
      <c r="E145" t="s">
        <v>36</v>
      </c>
      <c r="F145" t="s">
        <v>36</v>
      </c>
      <c r="G145" s="4"/>
      <c r="H145" s="4"/>
      <c r="I145" s="15" t="s">
        <v>98</v>
      </c>
      <c r="J145" s="19" t="s">
        <v>975</v>
      </c>
      <c r="K145" t="s">
        <v>387</v>
      </c>
      <c r="L145" s="15" t="s">
        <v>729</v>
      </c>
      <c r="M145" s="16">
        <v>79.7</v>
      </c>
      <c r="N145" s="16">
        <v>96.7</v>
      </c>
      <c r="P145" s="63">
        <v>45599</v>
      </c>
      <c r="Q145" s="63"/>
      <c r="R145" s="43"/>
      <c r="S145" s="27">
        <v>18.376513494440299</v>
      </c>
      <c r="T145" s="34">
        <v>-66.177774111731395</v>
      </c>
    </row>
    <row r="146" spans="1:20" ht="16.5" customHeight="1" x14ac:dyDescent="0.3">
      <c r="A146" t="s">
        <v>56</v>
      </c>
      <c r="B146" s="4">
        <v>3028</v>
      </c>
      <c r="C146" s="4">
        <v>3603028</v>
      </c>
      <c r="D146" t="s">
        <v>100</v>
      </c>
      <c r="E146" t="s">
        <v>2046</v>
      </c>
      <c r="F146" t="s">
        <v>2046</v>
      </c>
      <c r="G146" s="4" t="s">
        <v>169</v>
      </c>
      <c r="H146" s="92">
        <v>44835</v>
      </c>
      <c r="I146" s="15" t="s">
        <v>98</v>
      </c>
      <c r="J146" s="19" t="s">
        <v>980</v>
      </c>
      <c r="K146" t="s">
        <v>419</v>
      </c>
      <c r="L146" s="15" t="s">
        <v>761</v>
      </c>
      <c r="M146" s="16">
        <v>79.7</v>
      </c>
      <c r="N146" s="16">
        <v>96.7</v>
      </c>
      <c r="P146" s="63">
        <v>45599</v>
      </c>
      <c r="Q146" s="63"/>
      <c r="R146" s="146"/>
      <c r="S146" s="32">
        <v>18.378599999999999</v>
      </c>
      <c r="T146" s="68">
        <v>-66.153300000000002</v>
      </c>
    </row>
    <row r="147" spans="1:20" ht="16.5" customHeight="1" x14ac:dyDescent="0.25">
      <c r="A147" t="s">
        <v>56</v>
      </c>
      <c r="B147" s="4">
        <v>2124</v>
      </c>
      <c r="C147" s="4">
        <v>3602124</v>
      </c>
      <c r="D147" t="s">
        <v>100</v>
      </c>
      <c r="E147" t="s">
        <v>36</v>
      </c>
      <c r="F147" t="s">
        <v>36</v>
      </c>
      <c r="G147" s="4"/>
      <c r="H147" s="4"/>
      <c r="I147" s="15" t="s">
        <v>98</v>
      </c>
      <c r="J147" s="19" t="s">
        <v>976</v>
      </c>
      <c r="K147" t="s">
        <v>363</v>
      </c>
      <c r="L147" s="15" t="s">
        <v>710</v>
      </c>
      <c r="M147" s="16">
        <v>81.7</v>
      </c>
      <c r="N147" s="16">
        <v>96.7</v>
      </c>
      <c r="P147" s="63">
        <v>45599</v>
      </c>
      <c r="Q147" s="63"/>
      <c r="R147" s="145"/>
      <c r="S147" s="32">
        <v>18.354800000000001</v>
      </c>
      <c r="T147" s="68">
        <v>-66.157600000000002</v>
      </c>
    </row>
    <row r="148" spans="1:20" ht="16.5" customHeight="1" x14ac:dyDescent="0.25">
      <c r="A148" t="s">
        <v>53</v>
      </c>
      <c r="B148" s="4">
        <v>1154</v>
      </c>
      <c r="C148" s="4">
        <v>3601154</v>
      </c>
      <c r="D148" t="s">
        <v>100</v>
      </c>
      <c r="E148" t="s">
        <v>170</v>
      </c>
      <c r="F148" t="s">
        <v>170</v>
      </c>
      <c r="G148" s="4"/>
      <c r="H148" s="4"/>
      <c r="I148" s="15" t="s">
        <v>98</v>
      </c>
      <c r="J148" s="19" t="s">
        <v>975</v>
      </c>
      <c r="K148" t="s">
        <v>245</v>
      </c>
      <c r="L148" s="15" t="s">
        <v>624</v>
      </c>
      <c r="M148" s="16">
        <v>76.7</v>
      </c>
      <c r="N148" s="16">
        <v>97.7</v>
      </c>
      <c r="P148" s="63">
        <v>45599</v>
      </c>
      <c r="Q148" s="63"/>
      <c r="R148" s="43"/>
      <c r="S148" s="27">
        <v>18.3675</v>
      </c>
      <c r="T148" s="34">
        <v>-66.187100000000001</v>
      </c>
    </row>
    <row r="149" spans="1:20" ht="16.5" customHeight="1" x14ac:dyDescent="0.25">
      <c r="A149" t="s">
        <v>56</v>
      </c>
      <c r="B149" s="4">
        <v>333</v>
      </c>
      <c r="C149" s="4">
        <v>6400333</v>
      </c>
      <c r="D149" t="s">
        <v>100</v>
      </c>
      <c r="E149" t="s">
        <v>30</v>
      </c>
      <c r="F149" t="s">
        <v>30</v>
      </c>
      <c r="G149" s="4"/>
      <c r="H149" s="4"/>
      <c r="I149" s="15" t="s">
        <v>1580</v>
      </c>
      <c r="J149" s="19" t="s">
        <v>977</v>
      </c>
      <c r="K149" t="s">
        <v>1603</v>
      </c>
      <c r="L149" s="15" t="s">
        <v>993</v>
      </c>
      <c r="M149" s="16">
        <v>79.7</v>
      </c>
      <c r="N149" s="16">
        <v>97.7</v>
      </c>
      <c r="P149" s="63">
        <v>45599</v>
      </c>
      <c r="Q149" s="63"/>
      <c r="R149" s="145"/>
      <c r="S149" s="32">
        <v>18.424299999999999</v>
      </c>
      <c r="T149" s="68">
        <v>-66.164400000000001</v>
      </c>
    </row>
    <row r="150" spans="1:20" ht="16.5" customHeight="1" x14ac:dyDescent="0.25">
      <c r="A150" t="s">
        <v>55</v>
      </c>
      <c r="B150" s="4">
        <v>112</v>
      </c>
      <c r="C150" s="4">
        <v>6400112</v>
      </c>
      <c r="D150" t="s">
        <v>100</v>
      </c>
      <c r="E150" t="s">
        <v>1739</v>
      </c>
      <c r="F150" t="s">
        <v>1739</v>
      </c>
      <c r="G150" s="4" t="s">
        <v>30</v>
      </c>
      <c r="H150" s="4"/>
      <c r="I150" s="15" t="s">
        <v>1580</v>
      </c>
      <c r="J150" s="19" t="s">
        <v>903</v>
      </c>
      <c r="K150" t="s">
        <v>1602</v>
      </c>
      <c r="L150" s="15" t="s">
        <v>984</v>
      </c>
      <c r="M150" s="16">
        <v>79.7</v>
      </c>
      <c r="N150" s="16">
        <v>97.7</v>
      </c>
      <c r="P150" s="63">
        <v>45599</v>
      </c>
      <c r="Q150" s="63"/>
      <c r="R150" s="43"/>
      <c r="S150" s="27">
        <v>18.405717345790901</v>
      </c>
      <c r="T150" s="34">
        <v>-66.169621679478595</v>
      </c>
    </row>
    <row r="151" spans="1:20" ht="16.5" customHeight="1" x14ac:dyDescent="0.25">
      <c r="A151" t="s">
        <v>56</v>
      </c>
      <c r="B151" s="4">
        <v>113</v>
      </c>
      <c r="C151" s="4">
        <v>6400113</v>
      </c>
      <c r="D151" t="s">
        <v>100</v>
      </c>
      <c r="E151" t="s">
        <v>1739</v>
      </c>
      <c r="F151" t="s">
        <v>1739</v>
      </c>
      <c r="G151" s="4" t="s">
        <v>30</v>
      </c>
      <c r="H151" s="94">
        <v>44470</v>
      </c>
      <c r="I151" s="15" t="s">
        <v>1576</v>
      </c>
      <c r="J151" s="19" t="s">
        <v>903</v>
      </c>
      <c r="K151" t="s">
        <v>1758</v>
      </c>
      <c r="L151" s="15" t="s">
        <v>986</v>
      </c>
      <c r="M151" s="16">
        <v>79.7</v>
      </c>
      <c r="N151" s="16">
        <v>97.7</v>
      </c>
      <c r="P151" s="63">
        <v>45599</v>
      </c>
      <c r="Q151" s="63"/>
      <c r="R151" s="145"/>
      <c r="S151" s="32">
        <v>18.398</v>
      </c>
      <c r="T151" s="68">
        <v>-66.165800000000004</v>
      </c>
    </row>
    <row r="152" spans="1:20" ht="16.5" customHeight="1" x14ac:dyDescent="0.25">
      <c r="A152" t="s">
        <v>56</v>
      </c>
      <c r="B152" s="4">
        <v>273</v>
      </c>
      <c r="C152" s="4">
        <v>6400273</v>
      </c>
      <c r="D152" t="s">
        <v>100</v>
      </c>
      <c r="E152" t="s">
        <v>1739</v>
      </c>
      <c r="F152" t="s">
        <v>1739</v>
      </c>
      <c r="G152" s="4" t="s">
        <v>30</v>
      </c>
      <c r="H152" s="94">
        <v>44228</v>
      </c>
      <c r="I152" s="15" t="s">
        <v>1580</v>
      </c>
      <c r="J152" s="19" t="s">
        <v>979</v>
      </c>
      <c r="K152" t="s">
        <v>991</v>
      </c>
      <c r="L152" s="15" t="s">
        <v>992</v>
      </c>
      <c r="M152" s="16">
        <v>79.7</v>
      </c>
      <c r="N152" s="16">
        <v>97.7</v>
      </c>
      <c r="P152" s="63">
        <v>45599</v>
      </c>
      <c r="Q152" s="63"/>
      <c r="R152" s="145"/>
      <c r="S152" s="32">
        <v>18.395499999999998</v>
      </c>
      <c r="T152" s="68">
        <v>-66.144099999999995</v>
      </c>
    </row>
    <row r="153" spans="1:20" ht="16.5" customHeight="1" x14ac:dyDescent="0.25">
      <c r="A153" t="s">
        <v>56</v>
      </c>
      <c r="B153" s="4">
        <v>3117</v>
      </c>
      <c r="C153" s="4">
        <v>3603117</v>
      </c>
      <c r="D153" t="s">
        <v>100</v>
      </c>
      <c r="E153" t="s">
        <v>2046</v>
      </c>
      <c r="F153" t="s">
        <v>2046</v>
      </c>
      <c r="G153" s="4" t="s">
        <v>169</v>
      </c>
      <c r="H153" s="92">
        <v>44866</v>
      </c>
      <c r="I153" s="15" t="s">
        <v>98</v>
      </c>
      <c r="J153" s="19" t="s">
        <v>975</v>
      </c>
      <c r="K153" t="s">
        <v>483</v>
      </c>
      <c r="L153" s="15" t="s">
        <v>807</v>
      </c>
      <c r="M153" s="16">
        <v>79.7</v>
      </c>
      <c r="N153" s="16">
        <v>97.7</v>
      </c>
      <c r="P153" s="63">
        <v>45599</v>
      </c>
      <c r="Q153" s="63"/>
      <c r="R153" s="145"/>
      <c r="S153" s="32">
        <v>18.385300000000001</v>
      </c>
      <c r="T153" s="68">
        <v>-66.179100000000005</v>
      </c>
    </row>
    <row r="154" spans="1:20" ht="16.5" customHeight="1" x14ac:dyDescent="0.25">
      <c r="A154" t="s">
        <v>55</v>
      </c>
      <c r="B154" s="4">
        <v>199</v>
      </c>
      <c r="C154" s="4">
        <v>6400199</v>
      </c>
      <c r="D154" t="s">
        <v>100</v>
      </c>
      <c r="E154" t="s">
        <v>1739</v>
      </c>
      <c r="F154" t="s">
        <v>1739</v>
      </c>
      <c r="G154" s="4" t="s">
        <v>30</v>
      </c>
      <c r="H154" s="94">
        <v>44228</v>
      </c>
      <c r="I154" s="15" t="s">
        <v>1582</v>
      </c>
      <c r="J154" s="19" t="s">
        <v>903</v>
      </c>
      <c r="K154" t="s">
        <v>2013</v>
      </c>
      <c r="L154" s="15" t="s">
        <v>989</v>
      </c>
      <c r="M154" s="16">
        <v>79.7</v>
      </c>
      <c r="N154" s="16">
        <v>97.7</v>
      </c>
      <c r="P154" s="63">
        <v>45599</v>
      </c>
      <c r="Q154" s="63"/>
      <c r="R154" s="69"/>
      <c r="S154" s="27">
        <v>18.4056028123732</v>
      </c>
      <c r="T154" s="34">
        <v>-66.180899738362598</v>
      </c>
    </row>
    <row r="155" spans="1:20" ht="16.5" customHeight="1" x14ac:dyDescent="0.25">
      <c r="A155" t="s">
        <v>53</v>
      </c>
      <c r="B155" s="4">
        <v>2035</v>
      </c>
      <c r="C155" s="4">
        <v>3602035</v>
      </c>
      <c r="D155" t="s">
        <v>100</v>
      </c>
      <c r="E155" t="s">
        <v>36</v>
      </c>
      <c r="F155" t="s">
        <v>36</v>
      </c>
      <c r="G155" s="4"/>
      <c r="H155" s="4"/>
      <c r="I155" s="15" t="s">
        <v>98</v>
      </c>
      <c r="J155" s="19" t="s">
        <v>975</v>
      </c>
      <c r="K155" t="s">
        <v>319</v>
      </c>
      <c r="L155" s="15" t="s">
        <v>683</v>
      </c>
      <c r="M155" s="16">
        <v>79.7</v>
      </c>
      <c r="N155" s="16">
        <v>97.7</v>
      </c>
      <c r="P155" s="63">
        <v>45599</v>
      </c>
      <c r="Q155" s="63"/>
      <c r="R155" s="43"/>
      <c r="S155" s="27">
        <v>18.342700000000001</v>
      </c>
      <c r="T155" s="34">
        <v>-66.196100000000001</v>
      </c>
    </row>
    <row r="156" spans="1:20" ht="16.5" customHeight="1" x14ac:dyDescent="0.25">
      <c r="A156" t="s">
        <v>56</v>
      </c>
      <c r="B156" s="4">
        <v>139</v>
      </c>
      <c r="C156" s="4">
        <v>6400139</v>
      </c>
      <c r="D156" t="s">
        <v>100</v>
      </c>
      <c r="E156" t="s">
        <v>1739</v>
      </c>
      <c r="F156" t="s">
        <v>1739</v>
      </c>
      <c r="G156" s="4" t="s">
        <v>30</v>
      </c>
      <c r="H156" s="94">
        <v>44835</v>
      </c>
      <c r="I156" s="15" t="s">
        <v>1580</v>
      </c>
      <c r="J156" s="19" t="s">
        <v>979</v>
      </c>
      <c r="K156" t="s">
        <v>172</v>
      </c>
      <c r="L156" s="15" t="s">
        <v>987</v>
      </c>
      <c r="M156" s="16">
        <v>80.7</v>
      </c>
      <c r="N156" s="16">
        <v>97.7</v>
      </c>
      <c r="P156" s="63">
        <v>45599</v>
      </c>
      <c r="Q156" s="63"/>
      <c r="R156" s="145"/>
      <c r="S156" s="32">
        <v>18.398700000000002</v>
      </c>
      <c r="T156" s="68">
        <v>-66.131</v>
      </c>
    </row>
    <row r="157" spans="1:20" ht="16.5" customHeight="1" x14ac:dyDescent="0.25">
      <c r="A157" t="s">
        <v>56</v>
      </c>
      <c r="B157" s="4">
        <v>2109</v>
      </c>
      <c r="C157" s="4">
        <v>3602109</v>
      </c>
      <c r="D157" t="s">
        <v>100</v>
      </c>
      <c r="E157" t="s">
        <v>36</v>
      </c>
      <c r="F157" t="s">
        <v>36</v>
      </c>
      <c r="G157" s="4"/>
      <c r="H157" s="4"/>
      <c r="I157" s="15" t="s">
        <v>98</v>
      </c>
      <c r="J157" s="19" t="s">
        <v>979</v>
      </c>
      <c r="K157" t="s">
        <v>353</v>
      </c>
      <c r="L157" s="15" t="s">
        <v>707</v>
      </c>
      <c r="M157" s="16">
        <v>79.7</v>
      </c>
      <c r="N157" s="16">
        <v>98.7</v>
      </c>
      <c r="P157" s="63">
        <v>45599</v>
      </c>
      <c r="Q157" s="63"/>
      <c r="R157" s="145"/>
      <c r="S157" s="32">
        <v>18.399000000000001</v>
      </c>
      <c r="T157" s="68">
        <v>-66.152100000000004</v>
      </c>
    </row>
    <row r="158" spans="1:20" ht="16.5" customHeight="1" x14ac:dyDescent="0.25">
      <c r="A158" t="s">
        <v>55</v>
      </c>
      <c r="B158" s="4">
        <v>932</v>
      </c>
      <c r="C158" s="4">
        <v>6400932</v>
      </c>
      <c r="D158" t="s">
        <v>100</v>
      </c>
      <c r="E158" t="s">
        <v>1739</v>
      </c>
      <c r="F158" t="s">
        <v>1739</v>
      </c>
      <c r="G158" s="4" t="s">
        <v>30</v>
      </c>
      <c r="H158" s="4"/>
      <c r="I158" s="15" t="s">
        <v>1576</v>
      </c>
      <c r="J158" s="19" t="s">
        <v>903</v>
      </c>
      <c r="K158" t="s">
        <v>1606</v>
      </c>
      <c r="L158" s="15" t="s">
        <v>1002</v>
      </c>
      <c r="M158" s="16">
        <v>80.7</v>
      </c>
      <c r="N158" s="16">
        <v>98.7</v>
      </c>
      <c r="P158" s="63">
        <v>45599</v>
      </c>
      <c r="Q158" s="63"/>
      <c r="R158" s="43"/>
      <c r="S158" s="27">
        <v>18.402999999999999</v>
      </c>
      <c r="T158" s="34">
        <v>-66.177499999999995</v>
      </c>
    </row>
    <row r="159" spans="1:20" ht="16.5" customHeight="1" x14ac:dyDescent="0.25">
      <c r="A159" t="s">
        <v>56</v>
      </c>
      <c r="B159" s="4">
        <v>3024</v>
      </c>
      <c r="C159" s="4">
        <v>3603024</v>
      </c>
      <c r="D159" t="s">
        <v>100</v>
      </c>
      <c r="E159" t="s">
        <v>2046</v>
      </c>
      <c r="F159" t="s">
        <v>2046</v>
      </c>
      <c r="G159" s="4" t="s">
        <v>169</v>
      </c>
      <c r="H159" s="94">
        <v>44986</v>
      </c>
      <c r="I159" s="15" t="s">
        <v>98</v>
      </c>
      <c r="J159" s="19" t="s">
        <v>903</v>
      </c>
      <c r="K159" t="s">
        <v>416</v>
      </c>
      <c r="L159" s="15" t="s">
        <v>758</v>
      </c>
      <c r="M159" s="16">
        <v>82.7</v>
      </c>
      <c r="N159" s="16">
        <v>98.7</v>
      </c>
      <c r="P159" s="63">
        <v>45599</v>
      </c>
      <c r="Q159" s="63"/>
      <c r="R159" s="145"/>
      <c r="S159" s="32">
        <v>18.415199999999999</v>
      </c>
      <c r="T159" s="203">
        <v>-66.1614</v>
      </c>
    </row>
    <row r="160" spans="1:20" ht="16.5" customHeight="1" x14ac:dyDescent="0.25">
      <c r="A160" t="s">
        <v>53</v>
      </c>
      <c r="B160" s="4">
        <v>284</v>
      </c>
      <c r="C160" s="4">
        <v>6400284</v>
      </c>
      <c r="D160" t="s">
        <v>100</v>
      </c>
      <c r="E160" t="s">
        <v>30</v>
      </c>
      <c r="F160" t="s">
        <v>30</v>
      </c>
      <c r="G160" s="4"/>
      <c r="H160" s="4"/>
      <c r="I160" s="15" t="s">
        <v>1582</v>
      </c>
      <c r="J160" s="19" t="s">
        <v>1004</v>
      </c>
      <c r="K160" t="s">
        <v>1005</v>
      </c>
      <c r="L160" s="15" t="s">
        <v>1006</v>
      </c>
      <c r="M160" s="16">
        <v>83.7</v>
      </c>
      <c r="N160" s="16">
        <v>98.7</v>
      </c>
      <c r="P160" s="63">
        <v>45599</v>
      </c>
      <c r="Q160" s="63"/>
      <c r="R160" s="43"/>
      <c r="S160" s="27">
        <v>18.380631956718599</v>
      </c>
      <c r="T160" s="34">
        <v>-66.191330759642895</v>
      </c>
    </row>
    <row r="161" spans="1:20" ht="16.5" customHeight="1" x14ac:dyDescent="0.25">
      <c r="A161" t="s">
        <v>56</v>
      </c>
      <c r="B161" s="4">
        <v>2090</v>
      </c>
      <c r="C161" s="4">
        <v>3602090</v>
      </c>
      <c r="D161" t="s">
        <v>100</v>
      </c>
      <c r="E161" t="s">
        <v>36</v>
      </c>
      <c r="F161" t="s">
        <v>36</v>
      </c>
      <c r="G161" s="4"/>
      <c r="H161" s="4"/>
      <c r="I161" s="15" t="s">
        <v>98</v>
      </c>
      <c r="J161" s="19" t="s">
        <v>975</v>
      </c>
      <c r="K161" t="s">
        <v>343</v>
      </c>
      <c r="L161" s="15" t="s">
        <v>343</v>
      </c>
      <c r="M161" s="16">
        <v>79.7</v>
      </c>
      <c r="N161" s="16">
        <v>99.7</v>
      </c>
      <c r="P161" s="63">
        <v>45599</v>
      </c>
      <c r="Q161" s="63"/>
      <c r="R161" s="145"/>
      <c r="S161" s="32">
        <v>18.393799999999999</v>
      </c>
      <c r="T161" s="68">
        <v>-66.158500000000004</v>
      </c>
    </row>
    <row r="162" spans="1:20" ht="16.5" customHeight="1" x14ac:dyDescent="0.25">
      <c r="A162" t="s">
        <v>56</v>
      </c>
      <c r="B162" s="4">
        <v>2039</v>
      </c>
      <c r="C162" s="4">
        <v>3602039</v>
      </c>
      <c r="D162" t="s">
        <v>100</v>
      </c>
      <c r="E162" t="s">
        <v>36</v>
      </c>
      <c r="F162" t="s">
        <v>36</v>
      </c>
      <c r="G162" s="4"/>
      <c r="H162" s="4"/>
      <c r="I162" s="15" t="s">
        <v>98</v>
      </c>
      <c r="J162" s="19" t="s">
        <v>975</v>
      </c>
      <c r="K162" t="s">
        <v>321</v>
      </c>
      <c r="L162" s="15" t="s">
        <v>1812</v>
      </c>
      <c r="M162" s="16">
        <v>80.7</v>
      </c>
      <c r="N162" s="16">
        <v>99.7</v>
      </c>
      <c r="P162" s="63">
        <v>45599</v>
      </c>
      <c r="Q162" s="63"/>
      <c r="R162" s="145"/>
      <c r="S162" s="32">
        <v>18.365500000000001</v>
      </c>
      <c r="T162" s="68">
        <v>-66.175299999999993</v>
      </c>
    </row>
    <row r="163" spans="1:20" ht="16.5" customHeight="1" x14ac:dyDescent="0.25">
      <c r="A163" t="s">
        <v>56</v>
      </c>
      <c r="B163" s="4">
        <v>2125</v>
      </c>
      <c r="C163" s="4">
        <v>3602125</v>
      </c>
      <c r="D163" t="s">
        <v>100</v>
      </c>
      <c r="E163" t="s">
        <v>36</v>
      </c>
      <c r="F163" t="s">
        <v>36</v>
      </c>
      <c r="G163" s="4"/>
      <c r="H163" s="4"/>
      <c r="I163" s="15" t="s">
        <v>98</v>
      </c>
      <c r="J163" s="19" t="s">
        <v>976</v>
      </c>
      <c r="K163" t="s">
        <v>1929</v>
      </c>
      <c r="L163" s="15" t="s">
        <v>1930</v>
      </c>
      <c r="M163" s="16">
        <v>82.7</v>
      </c>
      <c r="N163" s="16">
        <v>99.7</v>
      </c>
      <c r="P163" s="63">
        <v>45599</v>
      </c>
      <c r="Q163" s="63"/>
      <c r="R163" s="145"/>
      <c r="S163" s="32">
        <v>18.385899999999999</v>
      </c>
      <c r="T163" s="68">
        <v>-66.1511</v>
      </c>
    </row>
    <row r="164" spans="1:20" ht="16.5" customHeight="1" x14ac:dyDescent="0.25">
      <c r="A164" t="s">
        <v>56</v>
      </c>
      <c r="B164" s="4">
        <v>2123</v>
      </c>
      <c r="C164" s="4">
        <v>3602123</v>
      </c>
      <c r="D164" t="s">
        <v>100</v>
      </c>
      <c r="E164" t="s">
        <v>36</v>
      </c>
      <c r="F164" t="s">
        <v>36</v>
      </c>
      <c r="G164" s="4"/>
      <c r="H164" s="4"/>
      <c r="I164" s="15" t="s">
        <v>98</v>
      </c>
      <c r="J164" s="19" t="s">
        <v>903</v>
      </c>
      <c r="K164" t="s">
        <v>171</v>
      </c>
      <c r="L164" s="15" t="s">
        <v>550</v>
      </c>
      <c r="O164" s="4"/>
      <c r="P164" s="63">
        <v>45599</v>
      </c>
      <c r="Q164" s="106" t="s">
        <v>2159</v>
      </c>
      <c r="R164" s="145"/>
      <c r="S164" s="32">
        <v>18.392099999999999</v>
      </c>
      <c r="T164" s="68">
        <v>-66.1678</v>
      </c>
    </row>
    <row r="165" spans="1:20" ht="16.5" customHeight="1" x14ac:dyDescent="0.25">
      <c r="A165" t="s">
        <v>50</v>
      </c>
      <c r="B165" s="4">
        <v>6765</v>
      </c>
      <c r="C165" s="4">
        <v>3606765</v>
      </c>
      <c r="D165" t="s">
        <v>151</v>
      </c>
      <c r="E165" t="s">
        <v>22</v>
      </c>
      <c r="F165" t="s">
        <v>22</v>
      </c>
      <c r="G165" s="4"/>
      <c r="H165" s="4"/>
      <c r="I165" s="15" t="s">
        <v>83</v>
      </c>
      <c r="J165" s="19" t="s">
        <v>1010</v>
      </c>
      <c r="K165" s="187" t="s">
        <v>1015</v>
      </c>
      <c r="L165" t="s">
        <v>1765</v>
      </c>
      <c r="M165">
        <v>79.7</v>
      </c>
      <c r="N165">
        <v>96.7</v>
      </c>
      <c r="O165">
        <v>81.7</v>
      </c>
      <c r="P165" s="63">
        <v>45599</v>
      </c>
      <c r="Q165" s="63"/>
      <c r="R165" s="43"/>
      <c r="S165" s="108">
        <v>18.0885</v>
      </c>
      <c r="T165" s="109">
        <v>-67.138800000000003</v>
      </c>
    </row>
    <row r="166" spans="1:20" ht="16.5" customHeight="1" x14ac:dyDescent="0.25">
      <c r="A166" t="s">
        <v>50</v>
      </c>
      <c r="B166" s="4">
        <v>1015</v>
      </c>
      <c r="C166" s="4">
        <v>3601015</v>
      </c>
      <c r="D166" t="s">
        <v>151</v>
      </c>
      <c r="E166" t="s">
        <v>169</v>
      </c>
      <c r="F166" t="s">
        <v>169</v>
      </c>
      <c r="G166" s="4" t="s">
        <v>169</v>
      </c>
      <c r="H166" s="94">
        <v>44958</v>
      </c>
      <c r="I166" s="15" t="s">
        <v>83</v>
      </c>
      <c r="J166" s="19" t="s">
        <v>1009</v>
      </c>
      <c r="K166" s="42" t="s">
        <v>2088</v>
      </c>
      <c r="L166" t="s">
        <v>1769</v>
      </c>
      <c r="M166">
        <v>80.7</v>
      </c>
      <c r="N166">
        <v>96.7</v>
      </c>
      <c r="O166">
        <v>81.7</v>
      </c>
      <c r="P166" s="63">
        <v>45599</v>
      </c>
      <c r="Q166" s="63"/>
      <c r="R166" s="43"/>
      <c r="S166" s="108">
        <v>18.134799999999998</v>
      </c>
      <c r="T166" s="109">
        <v>-67.154899999999998</v>
      </c>
    </row>
    <row r="167" spans="1:20" ht="16.5" customHeight="1" x14ac:dyDescent="0.25">
      <c r="A167" t="s">
        <v>50</v>
      </c>
      <c r="B167" s="4">
        <v>847</v>
      </c>
      <c r="C167" s="4">
        <v>3606847</v>
      </c>
      <c r="D167" t="s">
        <v>151</v>
      </c>
      <c r="E167" t="s">
        <v>36</v>
      </c>
      <c r="F167" t="s">
        <v>36</v>
      </c>
      <c r="G167" s="4"/>
      <c r="H167" s="4"/>
      <c r="I167" s="15" t="s">
        <v>83</v>
      </c>
      <c r="J167" s="19" t="s">
        <v>1009</v>
      </c>
      <c r="K167" t="s">
        <v>2005</v>
      </c>
      <c r="L167" t="s">
        <v>1508</v>
      </c>
      <c r="M167">
        <v>81.7</v>
      </c>
      <c r="N167">
        <v>96.7</v>
      </c>
      <c r="O167">
        <v>84.7</v>
      </c>
      <c r="P167" s="63">
        <v>45599</v>
      </c>
      <c r="Q167" s="63"/>
      <c r="R167" s="43"/>
      <c r="S167" s="108">
        <v>17.988700000000001</v>
      </c>
      <c r="T167" s="109">
        <v>-67.169499999999999</v>
      </c>
    </row>
    <row r="168" spans="1:20" ht="16.5" customHeight="1" x14ac:dyDescent="0.25">
      <c r="A168" t="s">
        <v>50</v>
      </c>
      <c r="B168" s="4">
        <v>674</v>
      </c>
      <c r="C168" s="4">
        <v>6400674</v>
      </c>
      <c r="D168" t="s">
        <v>151</v>
      </c>
      <c r="E168" t="s">
        <v>1739</v>
      </c>
      <c r="F168" t="s">
        <v>1739</v>
      </c>
      <c r="G168" s="4" t="s">
        <v>30</v>
      </c>
      <c r="H168" s="4"/>
      <c r="I168" s="15" t="s">
        <v>83</v>
      </c>
      <c r="J168" s="19" t="s">
        <v>1009</v>
      </c>
      <c r="K168" t="s">
        <v>1608</v>
      </c>
      <c r="L168" s="15" t="s">
        <v>1768</v>
      </c>
      <c r="M168">
        <v>82.7</v>
      </c>
      <c r="N168">
        <v>98.7</v>
      </c>
      <c r="O168">
        <v>85.7</v>
      </c>
      <c r="P168" s="63">
        <v>45599</v>
      </c>
      <c r="Q168" s="63"/>
      <c r="R168" s="43"/>
      <c r="S168" s="108">
        <v>18.027699999999999</v>
      </c>
      <c r="T168" s="109">
        <v>-67.162800000000004</v>
      </c>
    </row>
    <row r="169" spans="1:20" ht="16.5" customHeight="1" x14ac:dyDescent="0.25">
      <c r="A169" t="s">
        <v>50</v>
      </c>
      <c r="B169" s="4">
        <v>2094</v>
      </c>
      <c r="C169" s="4">
        <v>3602094</v>
      </c>
      <c r="D169" t="s">
        <v>151</v>
      </c>
      <c r="E169" t="s">
        <v>36</v>
      </c>
      <c r="F169" t="s">
        <v>36</v>
      </c>
      <c r="G169" s="4"/>
      <c r="H169" s="4"/>
      <c r="I169" s="15" t="s">
        <v>83</v>
      </c>
      <c r="J169" s="19" t="s">
        <v>1010</v>
      </c>
      <c r="K169" t="s">
        <v>1642</v>
      </c>
      <c r="L169" t="s">
        <v>1770</v>
      </c>
      <c r="M169">
        <v>84.7</v>
      </c>
      <c r="N169">
        <v>99.7</v>
      </c>
      <c r="O169">
        <v>86.7</v>
      </c>
      <c r="P169" s="63">
        <v>45599</v>
      </c>
      <c r="Q169" s="63"/>
      <c r="R169" s="43"/>
      <c r="S169" s="108">
        <v>18.1203</v>
      </c>
      <c r="T169" s="109">
        <v>-67.1614</v>
      </c>
    </row>
    <row r="170" spans="1:20" ht="16.5" customHeight="1" x14ac:dyDescent="0.25">
      <c r="A170" t="s">
        <v>50</v>
      </c>
      <c r="B170" s="4">
        <v>849</v>
      </c>
      <c r="C170" s="4">
        <v>3606849</v>
      </c>
      <c r="D170" t="s">
        <v>151</v>
      </c>
      <c r="E170" t="s">
        <v>36</v>
      </c>
      <c r="F170" t="s">
        <v>36</v>
      </c>
      <c r="G170" s="4"/>
      <c r="H170" s="4"/>
      <c r="I170" s="15" t="s">
        <v>83</v>
      </c>
      <c r="J170" s="19" t="s">
        <v>1009</v>
      </c>
      <c r="K170" t="s">
        <v>1506</v>
      </c>
      <c r="L170" t="s">
        <v>1510</v>
      </c>
      <c r="M170">
        <v>82.7</v>
      </c>
      <c r="N170">
        <v>98.7</v>
      </c>
      <c r="O170">
        <v>96.7</v>
      </c>
      <c r="P170" s="63">
        <v>45599</v>
      </c>
      <c r="Q170" s="63"/>
      <c r="R170" s="43"/>
      <c r="S170" s="108">
        <v>18.115500000000001</v>
      </c>
      <c r="T170" s="109">
        <v>-67.182299999999998</v>
      </c>
    </row>
    <row r="171" spans="1:20" ht="16.5" customHeight="1" x14ac:dyDescent="0.25">
      <c r="A171" t="s">
        <v>50</v>
      </c>
      <c r="B171" s="4">
        <v>855</v>
      </c>
      <c r="C171" s="4">
        <v>3606855</v>
      </c>
      <c r="D171" s="10" t="s">
        <v>151</v>
      </c>
      <c r="E171" s="10" t="s">
        <v>170</v>
      </c>
      <c r="F171" s="10" t="s">
        <v>170</v>
      </c>
      <c r="G171" s="11"/>
      <c r="H171" s="11"/>
      <c r="I171" s="10" t="s">
        <v>83</v>
      </c>
      <c r="J171" s="66" t="s">
        <v>1009</v>
      </c>
      <c r="K171" t="s">
        <v>2096</v>
      </c>
      <c r="L171" s="10" t="s">
        <v>1764</v>
      </c>
      <c r="M171">
        <v>96.7</v>
      </c>
      <c r="N171">
        <v>110.7</v>
      </c>
      <c r="O171">
        <v>104.7</v>
      </c>
      <c r="P171" s="63">
        <v>45599</v>
      </c>
      <c r="Q171" s="63"/>
      <c r="R171" s="43"/>
      <c r="S171" s="108">
        <v>18.0244</v>
      </c>
      <c r="T171" s="109">
        <v>-67.150700000000001</v>
      </c>
    </row>
    <row r="172" spans="1:20" ht="16.5" customHeight="1" x14ac:dyDescent="0.25">
      <c r="A172" t="s">
        <v>50</v>
      </c>
      <c r="B172" s="4">
        <v>848</v>
      </c>
      <c r="C172" s="4">
        <v>3606848</v>
      </c>
      <c r="D172" t="s">
        <v>151</v>
      </c>
      <c r="E172" t="s">
        <v>23</v>
      </c>
      <c r="F172" t="s">
        <v>1571</v>
      </c>
      <c r="G172" s="4"/>
      <c r="H172" s="4"/>
      <c r="I172" s="15" t="s">
        <v>83</v>
      </c>
      <c r="J172" s="19" t="s">
        <v>1009</v>
      </c>
      <c r="K172" t="s">
        <v>1511</v>
      </c>
      <c r="L172" t="s">
        <v>1509</v>
      </c>
      <c r="M172">
        <v>78.7</v>
      </c>
      <c r="N172">
        <v>92.7</v>
      </c>
      <c r="O172"/>
      <c r="P172" s="63">
        <v>45599</v>
      </c>
      <c r="Q172" s="63"/>
      <c r="R172" s="43"/>
      <c r="S172" s="108">
        <v>18.094000000000001</v>
      </c>
      <c r="T172" s="109">
        <v>-67.172899999999998</v>
      </c>
    </row>
    <row r="173" spans="1:20" ht="16.5" customHeight="1" x14ac:dyDescent="0.25">
      <c r="A173" t="s">
        <v>50</v>
      </c>
      <c r="B173" s="4">
        <v>1016</v>
      </c>
      <c r="C173" s="4">
        <v>3601016</v>
      </c>
      <c r="D173" t="s">
        <v>151</v>
      </c>
      <c r="E173" t="s">
        <v>22</v>
      </c>
      <c r="F173" t="s">
        <v>22</v>
      </c>
      <c r="G173" s="4"/>
      <c r="H173" s="4"/>
      <c r="I173" s="15" t="s">
        <v>83</v>
      </c>
      <c r="J173" s="19" t="s">
        <v>1010</v>
      </c>
      <c r="K173" t="s">
        <v>191</v>
      </c>
      <c r="L173" t="s">
        <v>1766</v>
      </c>
      <c r="M173">
        <v>79.7</v>
      </c>
      <c r="N173">
        <v>92.7</v>
      </c>
      <c r="O173"/>
      <c r="P173" s="63">
        <v>45599</v>
      </c>
      <c r="Q173" s="63"/>
      <c r="R173" s="43"/>
      <c r="S173" s="108">
        <v>18.104800000000001</v>
      </c>
      <c r="T173" s="109">
        <v>-67.159000000000006</v>
      </c>
    </row>
    <row r="174" spans="1:20" ht="16.5" customHeight="1" x14ac:dyDescent="0.25">
      <c r="A174" t="s">
        <v>50</v>
      </c>
      <c r="B174" s="4">
        <v>845</v>
      </c>
      <c r="C174" s="185">
        <v>3606845</v>
      </c>
      <c r="D174" s="187" t="s">
        <v>151</v>
      </c>
      <c r="E174" s="187" t="s">
        <v>22</v>
      </c>
      <c r="F174" s="187" t="s">
        <v>22</v>
      </c>
      <c r="G174" s="185"/>
      <c r="H174" s="185"/>
      <c r="I174" s="15" t="s">
        <v>83</v>
      </c>
      <c r="J174" s="19" t="s">
        <v>1009</v>
      </c>
      <c r="K174" s="187" t="s">
        <v>1504</v>
      </c>
      <c r="L174" t="s">
        <v>1507</v>
      </c>
      <c r="M174">
        <v>80.7</v>
      </c>
      <c r="N174">
        <v>92.7</v>
      </c>
      <c r="O174"/>
      <c r="P174" s="63">
        <v>45599</v>
      </c>
      <c r="Q174" s="63"/>
      <c r="R174" s="43"/>
      <c r="S174" s="108">
        <v>18.0871</v>
      </c>
      <c r="T174" s="109">
        <v>-67.112799999999993</v>
      </c>
    </row>
    <row r="175" spans="1:20" ht="16.5" customHeight="1" x14ac:dyDescent="0.25">
      <c r="A175" t="s">
        <v>50</v>
      </c>
      <c r="B175" s="4">
        <v>960</v>
      </c>
      <c r="C175" s="4">
        <v>3400960</v>
      </c>
      <c r="D175" t="s">
        <v>151</v>
      </c>
      <c r="E175" t="s">
        <v>23</v>
      </c>
      <c r="F175" t="s">
        <v>1571</v>
      </c>
      <c r="G175" s="4"/>
      <c r="H175" s="4"/>
      <c r="I175" s="15" t="s">
        <v>83</v>
      </c>
      <c r="J175" s="19" t="s">
        <v>1010</v>
      </c>
      <c r="K175" t="s">
        <v>1534</v>
      </c>
      <c r="L175" s="15" t="s">
        <v>1771</v>
      </c>
      <c r="M175">
        <v>78.7</v>
      </c>
      <c r="N175">
        <v>93.7</v>
      </c>
      <c r="O175"/>
      <c r="P175" s="63">
        <v>45599</v>
      </c>
      <c r="Q175" s="63"/>
      <c r="R175" s="43"/>
      <c r="S175" s="108">
        <v>18.0854</v>
      </c>
      <c r="T175" s="109">
        <v>-67.146799999999999</v>
      </c>
    </row>
    <row r="176" spans="1:20" ht="16.5" customHeight="1" x14ac:dyDescent="0.25">
      <c r="A176" t="s">
        <v>50</v>
      </c>
      <c r="B176" s="4">
        <v>959</v>
      </c>
      <c r="C176" s="4">
        <v>3400959</v>
      </c>
      <c r="D176" t="s">
        <v>151</v>
      </c>
      <c r="E176" t="s">
        <v>23</v>
      </c>
      <c r="F176" t="s">
        <v>1571</v>
      </c>
      <c r="G176" s="4"/>
      <c r="H176" s="4"/>
      <c r="I176" s="15" t="s">
        <v>83</v>
      </c>
      <c r="J176" s="19" t="s">
        <v>1010</v>
      </c>
      <c r="K176" t="s">
        <v>1015</v>
      </c>
      <c r="L176" s="15" t="s">
        <v>1016</v>
      </c>
      <c r="M176">
        <v>79.7</v>
      </c>
      <c r="N176">
        <v>94.7</v>
      </c>
      <c r="O176"/>
      <c r="P176" s="63">
        <v>45599</v>
      </c>
      <c r="Q176" s="63"/>
      <c r="R176" s="43"/>
      <c r="S176" s="108">
        <v>18.0885</v>
      </c>
      <c r="T176" s="109">
        <v>-67.149799999999999</v>
      </c>
    </row>
    <row r="177" spans="1:20" ht="16.5" customHeight="1" x14ac:dyDescent="0.25">
      <c r="A177" t="s">
        <v>50</v>
      </c>
      <c r="B177" s="4">
        <v>909</v>
      </c>
      <c r="C177" s="4">
        <v>6400909</v>
      </c>
      <c r="D177" t="s">
        <v>151</v>
      </c>
      <c r="E177" t="s">
        <v>30</v>
      </c>
      <c r="F177" t="s">
        <v>30</v>
      </c>
      <c r="G177" s="4"/>
      <c r="H177" s="4"/>
      <c r="I177" s="15" t="s">
        <v>83</v>
      </c>
      <c r="J177" s="19" t="s">
        <v>1009</v>
      </c>
      <c r="K177" t="s">
        <v>1012</v>
      </c>
      <c r="L177" s="15" t="s">
        <v>1014</v>
      </c>
      <c r="M177">
        <v>80.7</v>
      </c>
      <c r="N177">
        <v>98.7</v>
      </c>
      <c r="O177"/>
      <c r="P177" s="63">
        <v>45599</v>
      </c>
      <c r="Q177" s="63"/>
      <c r="R177" s="43"/>
      <c r="S177" s="108">
        <v>18.066099999999999</v>
      </c>
      <c r="T177" s="109">
        <v>-67.152500000000003</v>
      </c>
    </row>
    <row r="178" spans="1:20" ht="16.5" customHeight="1" x14ac:dyDescent="0.25">
      <c r="A178" t="s">
        <v>50</v>
      </c>
      <c r="B178" s="4">
        <v>696</v>
      </c>
      <c r="C178" s="4">
        <v>6400696</v>
      </c>
      <c r="D178" t="s">
        <v>151</v>
      </c>
      <c r="E178" t="s">
        <v>1739</v>
      </c>
      <c r="F178" t="s">
        <v>1739</v>
      </c>
      <c r="G178" s="4" t="s">
        <v>30</v>
      </c>
      <c r="H178" s="4"/>
      <c r="I178" s="15" t="s">
        <v>83</v>
      </c>
      <c r="J178" s="19" t="s">
        <v>1009</v>
      </c>
      <c r="K178" t="s">
        <v>1012</v>
      </c>
      <c r="L178" s="15" t="s">
        <v>1013</v>
      </c>
      <c r="M178">
        <v>82.7</v>
      </c>
      <c r="N178">
        <v>99.7</v>
      </c>
      <c r="O178"/>
      <c r="P178" s="63">
        <v>45599</v>
      </c>
      <c r="Q178" s="63"/>
      <c r="R178" s="43"/>
      <c r="S178" s="108">
        <v>18.097200000000001</v>
      </c>
      <c r="T178" s="109">
        <v>-67.1571</v>
      </c>
    </row>
    <row r="179" spans="1:20" ht="16.5" customHeight="1" x14ac:dyDescent="0.25">
      <c r="A179" t="s">
        <v>50</v>
      </c>
      <c r="B179" s="4">
        <v>857</v>
      </c>
      <c r="C179" s="4">
        <v>3606857</v>
      </c>
      <c r="D179" t="s">
        <v>151</v>
      </c>
      <c r="E179" t="s">
        <v>170</v>
      </c>
      <c r="F179" t="s">
        <v>170</v>
      </c>
      <c r="G179" s="4"/>
      <c r="H179" s="4"/>
      <c r="I179" t="s">
        <v>83</v>
      </c>
      <c r="J179" s="1" t="s">
        <v>1009</v>
      </c>
      <c r="K179" t="s">
        <v>2095</v>
      </c>
      <c r="L179" t="s">
        <v>1503</v>
      </c>
      <c r="M179">
        <v>83.7</v>
      </c>
      <c r="N179">
        <v>99.7</v>
      </c>
      <c r="O179"/>
      <c r="P179" s="63">
        <v>45599</v>
      </c>
      <c r="Q179" s="63"/>
      <c r="R179" s="43"/>
      <c r="S179" s="108">
        <v>18.041499999999999</v>
      </c>
      <c r="T179" s="109">
        <v>-67.144000000000005</v>
      </c>
    </row>
    <row r="180" spans="1:20" ht="16.5" customHeight="1" x14ac:dyDescent="0.25">
      <c r="A180" t="s">
        <v>50</v>
      </c>
      <c r="B180" s="4">
        <v>646</v>
      </c>
      <c r="C180" s="4">
        <v>6400646</v>
      </c>
      <c r="D180" t="s">
        <v>151</v>
      </c>
      <c r="E180" t="s">
        <v>30</v>
      </c>
      <c r="F180" t="s">
        <v>30</v>
      </c>
      <c r="G180" s="4"/>
      <c r="H180" s="4"/>
      <c r="I180" s="15" t="s">
        <v>83</v>
      </c>
      <c r="J180" s="19" t="s">
        <v>1010</v>
      </c>
      <c r="K180" t="s">
        <v>1607</v>
      </c>
      <c r="L180" s="15" t="s">
        <v>1011</v>
      </c>
      <c r="M180">
        <v>83.7</v>
      </c>
      <c r="N180">
        <v>99.7</v>
      </c>
      <c r="O180"/>
      <c r="P180" s="63">
        <v>45599</v>
      </c>
      <c r="Q180" s="63"/>
      <c r="R180" s="43"/>
      <c r="S180" s="108">
        <v>18.0885</v>
      </c>
      <c r="T180" s="109">
        <v>-67.137900000000002</v>
      </c>
    </row>
    <row r="181" spans="1:20" ht="16.5" customHeight="1" x14ac:dyDescent="0.25">
      <c r="A181" t="s">
        <v>50</v>
      </c>
      <c r="B181" s="4">
        <v>846</v>
      </c>
      <c r="C181" s="4">
        <v>3606846</v>
      </c>
      <c r="D181" t="s">
        <v>151</v>
      </c>
      <c r="E181" t="s">
        <v>23</v>
      </c>
      <c r="F181" t="s">
        <v>23</v>
      </c>
      <c r="G181" s="4"/>
      <c r="H181" s="4"/>
      <c r="I181" s="15" t="s">
        <v>83</v>
      </c>
      <c r="J181" s="19" t="s">
        <v>1009</v>
      </c>
      <c r="K181" t="s">
        <v>1505</v>
      </c>
      <c r="L181" t="s">
        <v>1767</v>
      </c>
      <c r="M181"/>
      <c r="N181"/>
      <c r="O181" s="4"/>
      <c r="P181" s="63">
        <v>45599</v>
      </c>
      <c r="Q181" s="106" t="s">
        <v>2159</v>
      </c>
      <c r="R181" s="43"/>
      <c r="S181" s="108">
        <v>17.981999999999999</v>
      </c>
      <c r="T181" s="109">
        <v>-67.1845</v>
      </c>
    </row>
    <row r="182" spans="1:20" ht="16.5" customHeight="1" x14ac:dyDescent="0.25">
      <c r="A182" t="s">
        <v>50</v>
      </c>
      <c r="B182" s="4">
        <v>856</v>
      </c>
      <c r="C182" s="4">
        <v>3606856</v>
      </c>
      <c r="D182" t="s">
        <v>151</v>
      </c>
      <c r="E182" t="s">
        <v>23</v>
      </c>
      <c r="F182" t="s">
        <v>23</v>
      </c>
      <c r="G182" s="4"/>
      <c r="H182" s="4"/>
      <c r="I182" t="s">
        <v>83</v>
      </c>
      <c r="J182" s="1" t="s">
        <v>1009</v>
      </c>
      <c r="K182" t="s">
        <v>1477</v>
      </c>
      <c r="L182" t="s">
        <v>1481</v>
      </c>
      <c r="M182"/>
      <c r="N182"/>
      <c r="O182" s="4"/>
      <c r="P182" s="63">
        <v>45599</v>
      </c>
      <c r="Q182" s="106" t="s">
        <v>2159</v>
      </c>
      <c r="R182" s="43"/>
      <c r="S182" s="108">
        <v>18.026800000000001</v>
      </c>
      <c r="T182" s="109">
        <v>-67.174899999999994</v>
      </c>
    </row>
    <row r="183" spans="1:20" ht="16.5" customHeight="1" x14ac:dyDescent="0.25">
      <c r="A183" t="s">
        <v>50</v>
      </c>
      <c r="B183" s="4">
        <v>2003</v>
      </c>
      <c r="C183" s="4">
        <v>3602003</v>
      </c>
      <c r="D183" t="s">
        <v>151</v>
      </c>
      <c r="E183" t="s">
        <v>36</v>
      </c>
      <c r="F183" t="s">
        <v>36</v>
      </c>
      <c r="G183" s="4"/>
      <c r="H183" s="4"/>
      <c r="I183" s="15" t="s">
        <v>83</v>
      </c>
      <c r="J183" s="19" t="s">
        <v>1010</v>
      </c>
      <c r="K183" t="s">
        <v>294</v>
      </c>
      <c r="L183" s="15" t="s">
        <v>1816</v>
      </c>
      <c r="M183"/>
      <c r="N183"/>
      <c r="O183" s="4"/>
      <c r="P183" s="63">
        <v>45599</v>
      </c>
      <c r="Q183" s="106" t="s">
        <v>2159</v>
      </c>
      <c r="R183" s="43" t="s">
        <v>2147</v>
      </c>
      <c r="S183" s="108">
        <v>18.112200000000001</v>
      </c>
      <c r="T183" s="109">
        <v>-67.161500000000004</v>
      </c>
    </row>
    <row r="184" spans="1:20" ht="16.5" customHeight="1" x14ac:dyDescent="0.25">
      <c r="A184" t="s">
        <v>49</v>
      </c>
      <c r="B184" s="4">
        <v>269</v>
      </c>
      <c r="C184" s="4">
        <v>3400269</v>
      </c>
      <c r="D184" t="s">
        <v>102</v>
      </c>
      <c r="E184" t="s">
        <v>23</v>
      </c>
      <c r="F184" t="s">
        <v>2028</v>
      </c>
      <c r="G184" s="4" t="s">
        <v>1933</v>
      </c>
      <c r="H184" s="4"/>
      <c r="I184" s="15" t="s">
        <v>1578</v>
      </c>
      <c r="J184" s="19" t="s">
        <v>1020</v>
      </c>
      <c r="K184" t="s">
        <v>1757</v>
      </c>
      <c r="L184" s="15" t="s">
        <v>1033</v>
      </c>
      <c r="M184" s="16">
        <v>76.7</v>
      </c>
      <c r="N184" s="16">
        <v>91.7</v>
      </c>
      <c r="O184" s="16">
        <v>76.7</v>
      </c>
      <c r="P184" s="63">
        <v>45599</v>
      </c>
      <c r="Q184" s="63"/>
      <c r="R184" s="43"/>
      <c r="S184" s="203">
        <v>18.288699999999999</v>
      </c>
      <c r="T184" s="68">
        <v>-66.044799999999995</v>
      </c>
    </row>
    <row r="185" spans="1:20" ht="16.5" customHeight="1" x14ac:dyDescent="0.25">
      <c r="A185" t="s">
        <v>49</v>
      </c>
      <c r="B185" s="4">
        <v>6011</v>
      </c>
      <c r="C185" s="4">
        <v>3606011</v>
      </c>
      <c r="D185" t="s">
        <v>102</v>
      </c>
      <c r="E185" t="s">
        <v>22</v>
      </c>
      <c r="F185" t="s">
        <v>22</v>
      </c>
      <c r="G185" s="4"/>
      <c r="H185" s="4"/>
      <c r="I185" s="15" t="s">
        <v>905</v>
      </c>
      <c r="J185" s="19" t="s">
        <v>1020</v>
      </c>
      <c r="K185" s="15" t="s">
        <v>843</v>
      </c>
      <c r="L185" s="15" t="s">
        <v>843</v>
      </c>
      <c r="M185" s="16">
        <v>78.7</v>
      </c>
      <c r="N185" s="16">
        <v>93.7</v>
      </c>
      <c r="O185" s="16">
        <v>78.7</v>
      </c>
      <c r="P185" s="63">
        <v>45599</v>
      </c>
      <c r="Q185" s="63"/>
      <c r="R185" s="43"/>
      <c r="S185" s="68">
        <v>18.3169</v>
      </c>
      <c r="T185" s="68">
        <v>-66.028400000000005</v>
      </c>
    </row>
    <row r="186" spans="1:20" ht="16.5" customHeight="1" x14ac:dyDescent="0.25">
      <c r="A186" t="s">
        <v>49</v>
      </c>
      <c r="B186" s="4">
        <v>1158</v>
      </c>
      <c r="C186" s="4">
        <v>3601158</v>
      </c>
      <c r="D186" t="s">
        <v>102</v>
      </c>
      <c r="E186" t="s">
        <v>22</v>
      </c>
      <c r="F186" t="s">
        <v>22</v>
      </c>
      <c r="G186" s="4"/>
      <c r="H186" s="4"/>
      <c r="I186" s="15" t="s">
        <v>905</v>
      </c>
      <c r="J186" s="19" t="s">
        <v>1019</v>
      </c>
      <c r="K186" t="s">
        <v>197</v>
      </c>
      <c r="L186" s="15" t="s">
        <v>625</v>
      </c>
      <c r="M186" s="16">
        <v>77.7</v>
      </c>
      <c r="N186" s="16">
        <v>94.7</v>
      </c>
      <c r="O186" s="16">
        <v>78.7</v>
      </c>
      <c r="P186" s="63">
        <v>45599</v>
      </c>
      <c r="Q186" s="63"/>
      <c r="R186" s="43"/>
      <c r="S186" s="68">
        <v>18.2973</v>
      </c>
      <c r="T186" s="68">
        <v>-66.056899999999999</v>
      </c>
    </row>
    <row r="187" spans="1:20" ht="16.5" customHeight="1" x14ac:dyDescent="0.25">
      <c r="A187" t="s">
        <v>49</v>
      </c>
      <c r="B187" s="4">
        <v>1300</v>
      </c>
      <c r="C187" s="4">
        <v>3601300</v>
      </c>
      <c r="D187" t="s">
        <v>102</v>
      </c>
      <c r="E187" t="s">
        <v>22</v>
      </c>
      <c r="F187" t="s">
        <v>22</v>
      </c>
      <c r="G187" s="4"/>
      <c r="H187" s="4"/>
      <c r="I187" s="15" t="s">
        <v>905</v>
      </c>
      <c r="J187" s="19" t="s">
        <v>1019</v>
      </c>
      <c r="K187" t="s">
        <v>290</v>
      </c>
      <c r="L187" s="15" t="s">
        <v>6</v>
      </c>
      <c r="M187" s="16">
        <v>77.7</v>
      </c>
      <c r="N187" s="16">
        <v>93.7</v>
      </c>
      <c r="O187" s="16">
        <v>80.7</v>
      </c>
      <c r="P187" s="63">
        <v>45599</v>
      </c>
      <c r="Q187" s="63"/>
      <c r="R187" s="43"/>
      <c r="S187" s="68">
        <v>18.3049</v>
      </c>
      <c r="T187" s="68">
        <v>-66.071100000000001</v>
      </c>
    </row>
    <row r="188" spans="1:20" ht="16.5" customHeight="1" x14ac:dyDescent="0.25">
      <c r="A188" t="s">
        <v>49</v>
      </c>
      <c r="B188" s="4">
        <v>3039</v>
      </c>
      <c r="C188" s="4">
        <v>3603039</v>
      </c>
      <c r="D188" t="s">
        <v>102</v>
      </c>
      <c r="E188" t="s">
        <v>2046</v>
      </c>
      <c r="F188" t="s">
        <v>2046</v>
      </c>
      <c r="G188" s="4" t="s">
        <v>169</v>
      </c>
      <c r="H188" s="92">
        <v>44835</v>
      </c>
      <c r="I188" s="15" t="s">
        <v>94</v>
      </c>
      <c r="J188" s="19" t="s">
        <v>1022</v>
      </c>
      <c r="K188" t="s">
        <v>429</v>
      </c>
      <c r="L188" s="15" t="s">
        <v>688</v>
      </c>
      <c r="M188" s="16">
        <v>79.7</v>
      </c>
      <c r="N188" s="16">
        <v>94.7</v>
      </c>
      <c r="O188" s="16">
        <v>80.7</v>
      </c>
      <c r="P188" s="63">
        <v>45599</v>
      </c>
      <c r="Q188" s="63"/>
      <c r="R188" s="43"/>
      <c r="S188" s="68">
        <v>18.224900000000002</v>
      </c>
      <c r="T188" s="68">
        <v>-66.038200000000003</v>
      </c>
    </row>
    <row r="189" spans="1:20" ht="16.5" customHeight="1" x14ac:dyDescent="0.25">
      <c r="A189" t="s">
        <v>49</v>
      </c>
      <c r="B189" s="4">
        <v>379</v>
      </c>
      <c r="C189" s="4">
        <v>6400379</v>
      </c>
      <c r="D189" t="s">
        <v>102</v>
      </c>
      <c r="E189" t="s">
        <v>1739</v>
      </c>
      <c r="F189" t="s">
        <v>1739</v>
      </c>
      <c r="G189" s="4" t="s">
        <v>30</v>
      </c>
      <c r="H189" s="4"/>
      <c r="I189" s="15" t="s">
        <v>1578</v>
      </c>
      <c r="J189" s="19" t="s">
        <v>1019</v>
      </c>
      <c r="K189" t="s">
        <v>1613</v>
      </c>
      <c r="L189" s="15" t="s">
        <v>1035</v>
      </c>
      <c r="M189" s="16">
        <v>77.7</v>
      </c>
      <c r="N189" s="16">
        <v>90.7</v>
      </c>
      <c r="O189" s="16">
        <v>81.7</v>
      </c>
      <c r="P189" s="63">
        <v>45599</v>
      </c>
      <c r="Q189" s="63"/>
      <c r="R189" s="43"/>
      <c r="S189" s="203">
        <v>18.301500000000001</v>
      </c>
      <c r="T189" s="68">
        <v>-66.062399999999997</v>
      </c>
    </row>
    <row r="190" spans="1:20" ht="16.5" customHeight="1" x14ac:dyDescent="0.25">
      <c r="A190" t="s">
        <v>49</v>
      </c>
      <c r="B190" s="4">
        <v>302</v>
      </c>
      <c r="C190" s="185">
        <v>6400302</v>
      </c>
      <c r="D190" s="187" t="s">
        <v>102</v>
      </c>
      <c r="E190" s="187" t="s">
        <v>1739</v>
      </c>
      <c r="F190" s="187" t="s">
        <v>1739</v>
      </c>
      <c r="G190" s="185" t="s">
        <v>30</v>
      </c>
      <c r="H190" s="191">
        <v>43770</v>
      </c>
      <c r="I190" s="19" t="s">
        <v>1578</v>
      </c>
      <c r="J190" s="19" t="s">
        <v>1017</v>
      </c>
      <c r="K190" s="187" t="s">
        <v>2036</v>
      </c>
      <c r="L190" s="15" t="s">
        <v>1034</v>
      </c>
      <c r="M190" s="16">
        <v>77.7</v>
      </c>
      <c r="N190" s="16">
        <v>93.7</v>
      </c>
      <c r="O190" s="16">
        <v>81.7</v>
      </c>
      <c r="P190" s="63">
        <v>45599</v>
      </c>
      <c r="Q190" s="63"/>
      <c r="R190" s="43"/>
      <c r="S190" s="68">
        <v>18.238900000000001</v>
      </c>
      <c r="T190" s="68">
        <v>-66.020399999999995</v>
      </c>
    </row>
    <row r="191" spans="1:20" ht="16.5" customHeight="1" x14ac:dyDescent="0.25">
      <c r="A191" t="s">
        <v>49</v>
      </c>
      <c r="B191" s="4">
        <v>6012</v>
      </c>
      <c r="C191" s="4">
        <v>3606012</v>
      </c>
      <c r="D191" t="s">
        <v>102</v>
      </c>
      <c r="E191" t="s">
        <v>22</v>
      </c>
      <c r="F191" t="s">
        <v>22</v>
      </c>
      <c r="G191" s="4"/>
      <c r="H191" s="4"/>
      <c r="I191" s="15"/>
      <c r="J191" s="61"/>
      <c r="K191" t="s">
        <v>1993</v>
      </c>
      <c r="L191" s="15" t="s">
        <v>1994</v>
      </c>
      <c r="M191" s="16">
        <v>80.7</v>
      </c>
      <c r="N191" s="16">
        <v>96.7</v>
      </c>
      <c r="O191" s="16">
        <v>81.7</v>
      </c>
      <c r="P191" s="63">
        <v>45599</v>
      </c>
      <c r="Q191" s="63"/>
      <c r="R191" s="43"/>
      <c r="S191" s="68">
        <v>18.188800000000001</v>
      </c>
      <c r="T191" s="68">
        <v>-66.057699999999997</v>
      </c>
    </row>
    <row r="192" spans="1:20" ht="16.5" customHeight="1" x14ac:dyDescent="0.25">
      <c r="A192" t="s">
        <v>49</v>
      </c>
      <c r="B192" s="4">
        <v>391</v>
      </c>
      <c r="C192" s="4">
        <v>6400391</v>
      </c>
      <c r="D192" t="s">
        <v>102</v>
      </c>
      <c r="E192" t="s">
        <v>169</v>
      </c>
      <c r="F192" t="s">
        <v>169</v>
      </c>
      <c r="G192" s="4" t="s">
        <v>1739</v>
      </c>
      <c r="H192" s="94">
        <v>45352</v>
      </c>
      <c r="I192" s="15" t="s">
        <v>1578</v>
      </c>
      <c r="J192" s="19" t="s">
        <v>1019</v>
      </c>
      <c r="K192" t="s">
        <v>1615</v>
      </c>
      <c r="L192" s="15" t="s">
        <v>1037</v>
      </c>
      <c r="M192" s="16">
        <v>78.7</v>
      </c>
      <c r="N192" s="16">
        <v>94.7</v>
      </c>
      <c r="O192" s="16">
        <v>82.7</v>
      </c>
      <c r="P192" s="63">
        <v>45599</v>
      </c>
      <c r="Q192" s="63"/>
      <c r="R192" s="131" t="s">
        <v>2138</v>
      </c>
      <c r="S192" s="203">
        <v>18.298500000000001</v>
      </c>
      <c r="T192" s="68">
        <v>-66.059799999999996</v>
      </c>
    </row>
    <row r="193" spans="1:20" ht="16.5" customHeight="1" x14ac:dyDescent="0.25">
      <c r="A193" t="s">
        <v>49</v>
      </c>
      <c r="B193" s="4">
        <v>396</v>
      </c>
      <c r="C193" s="4">
        <v>6400396</v>
      </c>
      <c r="D193" t="s">
        <v>102</v>
      </c>
      <c r="E193" t="s">
        <v>30</v>
      </c>
      <c r="F193" t="s">
        <v>30</v>
      </c>
      <c r="G193" s="4"/>
      <c r="H193" s="4"/>
      <c r="I193" s="15" t="s">
        <v>1578</v>
      </c>
      <c r="J193" s="19" t="s">
        <v>1023</v>
      </c>
      <c r="K193" t="s">
        <v>1611</v>
      </c>
      <c r="L193" s="15" t="s">
        <v>1038</v>
      </c>
      <c r="M193" s="16">
        <v>79.7</v>
      </c>
      <c r="N193" s="16">
        <v>95.7</v>
      </c>
      <c r="O193" s="16">
        <v>82.7</v>
      </c>
      <c r="P193" s="63">
        <v>45599</v>
      </c>
      <c r="Q193" s="63"/>
      <c r="R193" s="43"/>
      <c r="S193" s="68">
        <v>18.2087</v>
      </c>
      <c r="T193" s="68">
        <v>-66.102999999999994</v>
      </c>
    </row>
    <row r="194" spans="1:20" ht="16.5" customHeight="1" x14ac:dyDescent="0.25">
      <c r="A194" t="s">
        <v>49</v>
      </c>
      <c r="B194" s="4">
        <v>979</v>
      </c>
      <c r="C194" s="4">
        <v>6400979</v>
      </c>
      <c r="D194" t="s">
        <v>102</v>
      </c>
      <c r="E194" t="s">
        <v>1739</v>
      </c>
      <c r="F194" t="s">
        <v>1739</v>
      </c>
      <c r="G194" s="4" t="s">
        <v>30</v>
      </c>
      <c r="H194" s="94">
        <v>43891</v>
      </c>
      <c r="I194" s="19" t="s">
        <v>1578</v>
      </c>
      <c r="J194" s="19" t="s">
        <v>1023</v>
      </c>
      <c r="K194" t="s">
        <v>2166</v>
      </c>
      <c r="L194" s="15" t="s">
        <v>1041</v>
      </c>
      <c r="M194" s="16">
        <v>79.7</v>
      </c>
      <c r="N194" s="16">
        <v>95.7</v>
      </c>
      <c r="O194" s="16">
        <v>82.7</v>
      </c>
      <c r="P194" s="63">
        <v>45599</v>
      </c>
      <c r="Q194" s="63"/>
      <c r="R194" s="43"/>
      <c r="S194" s="68">
        <v>18.2117</v>
      </c>
      <c r="T194" s="68">
        <v>-66.059600000000003</v>
      </c>
    </row>
    <row r="195" spans="1:20" ht="16.5" customHeight="1" x14ac:dyDescent="0.25">
      <c r="A195" t="s">
        <v>49</v>
      </c>
      <c r="B195" s="4">
        <v>5098</v>
      </c>
      <c r="C195" s="4">
        <v>3605098</v>
      </c>
      <c r="D195" t="s">
        <v>102</v>
      </c>
      <c r="E195" t="s">
        <v>170</v>
      </c>
      <c r="F195" t="s">
        <v>170</v>
      </c>
      <c r="G195" s="4"/>
      <c r="H195" s="4"/>
      <c r="I195" s="15" t="s">
        <v>94</v>
      </c>
      <c r="J195" s="19" t="s">
        <v>1023</v>
      </c>
      <c r="K195" t="s">
        <v>501</v>
      </c>
      <c r="L195" s="15" t="s">
        <v>833</v>
      </c>
      <c r="M195" s="16">
        <v>79.7</v>
      </c>
      <c r="N195" s="16">
        <v>95.7</v>
      </c>
      <c r="O195" s="16">
        <v>82.7</v>
      </c>
      <c r="P195" s="63">
        <v>45599</v>
      </c>
      <c r="Q195" s="63"/>
      <c r="R195" s="43"/>
      <c r="S195" s="68">
        <v>18.2088</v>
      </c>
      <c r="T195" s="68">
        <v>-66.100700000000003</v>
      </c>
    </row>
    <row r="196" spans="1:20" ht="16.5" customHeight="1" x14ac:dyDescent="0.25">
      <c r="A196" t="s">
        <v>49</v>
      </c>
      <c r="B196" s="4">
        <v>17</v>
      </c>
      <c r="C196" s="4">
        <v>6400017</v>
      </c>
      <c r="D196" t="s">
        <v>102</v>
      </c>
      <c r="E196" t="s">
        <v>30</v>
      </c>
      <c r="F196" t="s">
        <v>30</v>
      </c>
      <c r="G196" s="4"/>
      <c r="H196" s="4"/>
      <c r="I196" s="15" t="s">
        <v>1578</v>
      </c>
      <c r="J196" s="19" t="s">
        <v>1018</v>
      </c>
      <c r="K196" t="s">
        <v>1025</v>
      </c>
      <c r="L196" s="15" t="s">
        <v>1026</v>
      </c>
      <c r="M196" s="16">
        <v>78.7</v>
      </c>
      <c r="N196" s="16">
        <v>96.7</v>
      </c>
      <c r="O196" s="16">
        <v>82.7</v>
      </c>
      <c r="P196" s="63">
        <v>45599</v>
      </c>
      <c r="Q196" s="63"/>
      <c r="R196" s="43"/>
      <c r="S196" s="68">
        <v>18.244399999999999</v>
      </c>
      <c r="T196" s="68">
        <v>-66.035899999999998</v>
      </c>
    </row>
    <row r="197" spans="1:20" ht="16.5" customHeight="1" x14ac:dyDescent="0.25">
      <c r="A197" t="s">
        <v>49</v>
      </c>
      <c r="B197" s="4">
        <v>1035</v>
      </c>
      <c r="C197" s="4">
        <v>3601035</v>
      </c>
      <c r="D197" t="s">
        <v>102</v>
      </c>
      <c r="E197" t="s">
        <v>23</v>
      </c>
      <c r="F197" t="s">
        <v>2099</v>
      </c>
      <c r="G197" s="4" t="s">
        <v>170</v>
      </c>
      <c r="H197" s="94">
        <v>45078</v>
      </c>
      <c r="I197" s="15" t="s">
        <v>94</v>
      </c>
      <c r="J197" s="19" t="s">
        <v>1018</v>
      </c>
      <c r="K197" t="s">
        <v>2100</v>
      </c>
      <c r="L197" s="15" t="s">
        <v>576</v>
      </c>
      <c r="M197" s="16">
        <v>80.7</v>
      </c>
      <c r="N197" s="16">
        <v>96.7</v>
      </c>
      <c r="O197" s="16">
        <v>83.7</v>
      </c>
      <c r="P197" s="63">
        <v>45599</v>
      </c>
      <c r="Q197" s="63"/>
      <c r="R197" s="69" t="s">
        <v>2101</v>
      </c>
      <c r="S197" s="68">
        <v>18.2545</v>
      </c>
      <c r="T197" s="68">
        <v>-66.036100000000005</v>
      </c>
    </row>
    <row r="198" spans="1:20" ht="16.5" customHeight="1" x14ac:dyDescent="0.25">
      <c r="A198" t="s">
        <v>49</v>
      </c>
      <c r="B198" s="4">
        <v>2043</v>
      </c>
      <c r="C198" s="4">
        <v>3602043</v>
      </c>
      <c r="D198" t="s">
        <v>102</v>
      </c>
      <c r="E198" t="s">
        <v>36</v>
      </c>
      <c r="F198" t="s">
        <v>36</v>
      </c>
      <c r="G198" s="4"/>
      <c r="H198" s="4"/>
      <c r="I198" s="15" t="s">
        <v>905</v>
      </c>
      <c r="J198" s="19" t="s">
        <v>1020</v>
      </c>
      <c r="K198" t="s">
        <v>1820</v>
      </c>
      <c r="L198" s="15" t="s">
        <v>1819</v>
      </c>
      <c r="M198" s="16">
        <v>82.7</v>
      </c>
      <c r="N198" s="16">
        <v>99.7</v>
      </c>
      <c r="O198" s="16">
        <v>83.7</v>
      </c>
      <c r="P198" s="63">
        <v>45599</v>
      </c>
      <c r="Q198" s="63"/>
      <c r="R198" s="43"/>
      <c r="S198" s="68">
        <v>18.273599999999998</v>
      </c>
      <c r="T198" s="68">
        <v>-66.040899999999993</v>
      </c>
    </row>
    <row r="199" spans="1:20" ht="16.5" customHeight="1" x14ac:dyDescent="0.25">
      <c r="A199" t="s">
        <v>49</v>
      </c>
      <c r="B199" s="4">
        <v>2047</v>
      </c>
      <c r="C199" s="4">
        <v>3602047</v>
      </c>
      <c r="D199" t="s">
        <v>102</v>
      </c>
      <c r="E199" t="s">
        <v>36</v>
      </c>
      <c r="F199" t="s">
        <v>36</v>
      </c>
      <c r="G199" s="4"/>
      <c r="H199" s="4"/>
      <c r="I199" s="15" t="s">
        <v>94</v>
      </c>
      <c r="J199" s="19" t="s">
        <v>1017</v>
      </c>
      <c r="K199" t="s">
        <v>325</v>
      </c>
      <c r="L199" s="15" t="s">
        <v>686</v>
      </c>
      <c r="M199" s="16">
        <v>84.7</v>
      </c>
      <c r="N199" s="16">
        <v>99.7</v>
      </c>
      <c r="O199" s="16">
        <v>83.7</v>
      </c>
      <c r="P199" s="63">
        <v>45599</v>
      </c>
      <c r="Q199" s="63"/>
      <c r="R199" s="43"/>
      <c r="S199" s="203">
        <v>18.2395</v>
      </c>
      <c r="T199" s="68">
        <v>-66.012500000000003</v>
      </c>
    </row>
    <row r="200" spans="1:20" ht="16.5" customHeight="1" x14ac:dyDescent="0.25">
      <c r="A200" t="s">
        <v>49</v>
      </c>
      <c r="B200" s="4">
        <v>497</v>
      </c>
      <c r="C200" s="4">
        <v>6400497</v>
      </c>
      <c r="D200" t="s">
        <v>102</v>
      </c>
      <c r="E200" t="s">
        <v>1739</v>
      </c>
      <c r="F200" t="s">
        <v>1739</v>
      </c>
      <c r="G200" s="4" t="s">
        <v>30</v>
      </c>
      <c r="H200" s="94">
        <v>44256</v>
      </c>
      <c r="I200" s="15" t="s">
        <v>1578</v>
      </c>
      <c r="J200" s="19" t="s">
        <v>896</v>
      </c>
      <c r="K200" t="s">
        <v>1617</v>
      </c>
      <c r="L200" s="15" t="s">
        <v>1040</v>
      </c>
      <c r="M200" s="16">
        <v>80.7</v>
      </c>
      <c r="N200" s="16">
        <v>95.7</v>
      </c>
      <c r="O200" s="16">
        <v>84.7</v>
      </c>
      <c r="P200" s="63">
        <v>45599</v>
      </c>
      <c r="Q200" s="63"/>
      <c r="R200" s="43"/>
      <c r="S200" s="68">
        <v>18.211200000000002</v>
      </c>
      <c r="T200" s="68">
        <v>-66.001999999999995</v>
      </c>
    </row>
    <row r="201" spans="1:20" ht="16.5" customHeight="1" x14ac:dyDescent="0.25">
      <c r="A201" t="s">
        <v>49</v>
      </c>
      <c r="B201" s="4">
        <v>147</v>
      </c>
      <c r="C201" s="4">
        <v>6400147</v>
      </c>
      <c r="D201" t="s">
        <v>102</v>
      </c>
      <c r="E201" t="s">
        <v>30</v>
      </c>
      <c r="F201" t="s">
        <v>30</v>
      </c>
      <c r="G201" s="4"/>
      <c r="H201" s="4"/>
      <c r="I201" s="15" t="s">
        <v>1578</v>
      </c>
      <c r="J201" s="19" t="s">
        <v>1021</v>
      </c>
      <c r="K201" t="s">
        <v>1027</v>
      </c>
      <c r="L201" s="15" t="s">
        <v>1028</v>
      </c>
      <c r="M201" s="16">
        <v>80.7</v>
      </c>
      <c r="N201" s="16">
        <v>96.7</v>
      </c>
      <c r="O201" s="16">
        <v>84.7</v>
      </c>
      <c r="P201" s="63">
        <v>45599</v>
      </c>
      <c r="Q201" s="63"/>
      <c r="R201" s="43"/>
      <c r="S201" s="68">
        <v>18.2394</v>
      </c>
      <c r="T201" s="68">
        <v>-66.059399999999997</v>
      </c>
    </row>
    <row r="202" spans="1:20" ht="16.5" customHeight="1" x14ac:dyDescent="0.25">
      <c r="A202" t="s">
        <v>49</v>
      </c>
      <c r="B202" s="4">
        <v>2042</v>
      </c>
      <c r="C202" s="4">
        <v>3602042</v>
      </c>
      <c r="D202" t="s">
        <v>102</v>
      </c>
      <c r="E202" t="s">
        <v>36</v>
      </c>
      <c r="F202" t="s">
        <v>36</v>
      </c>
      <c r="G202" s="4"/>
      <c r="H202" s="4"/>
      <c r="I202" s="15" t="s">
        <v>905</v>
      </c>
      <c r="J202" s="19" t="s">
        <v>1020</v>
      </c>
      <c r="K202" t="s">
        <v>323</v>
      </c>
      <c r="L202" s="15" t="s">
        <v>1817</v>
      </c>
      <c r="M202" s="16">
        <v>79.7</v>
      </c>
      <c r="N202" s="16">
        <v>98.7</v>
      </c>
      <c r="O202" s="16">
        <v>84.7</v>
      </c>
      <c r="P202" s="63">
        <v>45599</v>
      </c>
      <c r="Q202" s="63"/>
      <c r="R202" s="43"/>
      <c r="S202" s="203">
        <v>18.291599999999999</v>
      </c>
      <c r="T202" s="203">
        <v>-66.048100000000005</v>
      </c>
    </row>
    <row r="203" spans="1:20" ht="16.5" customHeight="1" x14ac:dyDescent="0.25">
      <c r="A203" t="s">
        <v>49</v>
      </c>
      <c r="B203" s="4">
        <v>6787</v>
      </c>
      <c r="C203" s="4">
        <v>3606787</v>
      </c>
      <c r="D203" t="s">
        <v>102</v>
      </c>
      <c r="E203" t="s">
        <v>2046</v>
      </c>
      <c r="F203" t="s">
        <v>2046</v>
      </c>
      <c r="G203" s="4" t="s">
        <v>169</v>
      </c>
      <c r="H203" s="92">
        <v>44866</v>
      </c>
      <c r="I203" s="15" t="s">
        <v>94</v>
      </c>
      <c r="J203" s="19" t="s">
        <v>896</v>
      </c>
      <c r="K203" t="s">
        <v>1523</v>
      </c>
      <c r="L203" t="s">
        <v>1523</v>
      </c>
      <c r="M203" s="16">
        <v>82.7</v>
      </c>
      <c r="N203" s="16">
        <v>96.7</v>
      </c>
      <c r="O203" s="16">
        <v>85.7</v>
      </c>
      <c r="P203" s="63">
        <v>45599</v>
      </c>
      <c r="Q203" s="63"/>
      <c r="R203" s="43"/>
      <c r="S203" s="68">
        <v>18.223400000000002</v>
      </c>
      <c r="T203" s="68">
        <v>-66.024000000000001</v>
      </c>
    </row>
    <row r="204" spans="1:20" ht="16.5" customHeight="1" x14ac:dyDescent="0.25">
      <c r="A204" t="s">
        <v>49</v>
      </c>
      <c r="B204" s="4">
        <v>38</v>
      </c>
      <c r="C204" s="4">
        <v>6400038</v>
      </c>
      <c r="D204" t="s">
        <v>102</v>
      </c>
      <c r="E204" t="s">
        <v>1739</v>
      </c>
      <c r="F204" t="s">
        <v>1739</v>
      </c>
      <c r="G204" s="4" t="s">
        <v>30</v>
      </c>
      <c r="H204" s="94">
        <v>44287</v>
      </c>
      <c r="I204" s="15" t="s">
        <v>1578</v>
      </c>
      <c r="J204" s="19" t="s">
        <v>896</v>
      </c>
      <c r="K204" t="s">
        <v>1610</v>
      </c>
      <c r="L204" s="15" t="s">
        <v>667</v>
      </c>
      <c r="M204" s="16">
        <v>80.7</v>
      </c>
      <c r="N204" s="16">
        <v>97.7</v>
      </c>
      <c r="O204" s="16">
        <v>85.7</v>
      </c>
      <c r="P204" s="63">
        <v>45599</v>
      </c>
      <c r="Q204" s="63"/>
      <c r="R204" s="43"/>
      <c r="S204" s="68">
        <v>18.227900000000002</v>
      </c>
      <c r="T204" s="68">
        <v>-66.029799999999994</v>
      </c>
    </row>
    <row r="205" spans="1:20" ht="16.5" customHeight="1" x14ac:dyDescent="0.25">
      <c r="A205" t="s">
        <v>49</v>
      </c>
      <c r="B205" s="4">
        <v>2044</v>
      </c>
      <c r="C205" s="4">
        <v>3602044</v>
      </c>
      <c r="D205" t="s">
        <v>102</v>
      </c>
      <c r="E205" t="s">
        <v>36</v>
      </c>
      <c r="F205" t="s">
        <v>36</v>
      </c>
      <c r="G205" s="4"/>
      <c r="H205" s="4"/>
      <c r="I205" s="15" t="s">
        <v>94</v>
      </c>
      <c r="J205" s="19" t="s">
        <v>1018</v>
      </c>
      <c r="K205" t="s">
        <v>324</v>
      </c>
      <c r="L205" s="15" t="s">
        <v>1823</v>
      </c>
      <c r="M205" s="16">
        <v>80.7</v>
      </c>
      <c r="N205" s="16">
        <v>96.7</v>
      </c>
      <c r="O205" s="16">
        <v>87.7</v>
      </c>
      <c r="P205" s="63">
        <v>45599</v>
      </c>
      <c r="Q205" s="63"/>
      <c r="R205" s="43"/>
      <c r="S205" s="68">
        <v>18.2392</v>
      </c>
      <c r="T205" s="68">
        <v>-66.0351</v>
      </c>
    </row>
    <row r="206" spans="1:20" ht="16.5" customHeight="1" x14ac:dyDescent="0.25">
      <c r="A206" t="s">
        <v>49</v>
      </c>
      <c r="B206" s="4">
        <v>2126</v>
      </c>
      <c r="C206" s="4">
        <v>3602126</v>
      </c>
      <c r="D206" t="s">
        <v>102</v>
      </c>
      <c r="E206" t="s">
        <v>36</v>
      </c>
      <c r="F206" t="s">
        <v>36</v>
      </c>
      <c r="G206" s="4"/>
      <c r="H206" s="4"/>
      <c r="I206" s="15" t="s">
        <v>94</v>
      </c>
      <c r="J206" s="19" t="s">
        <v>1021</v>
      </c>
      <c r="K206" t="s">
        <v>364</v>
      </c>
      <c r="L206" s="15" t="s">
        <v>687</v>
      </c>
      <c r="M206" s="16">
        <v>81.7</v>
      </c>
      <c r="N206" s="16">
        <v>98.7</v>
      </c>
      <c r="O206" s="16">
        <v>87.7</v>
      </c>
      <c r="P206" s="63">
        <v>45599</v>
      </c>
      <c r="Q206" s="63"/>
      <c r="R206" s="43"/>
      <c r="S206" s="203">
        <v>18.232800000000001</v>
      </c>
      <c r="T206" s="68">
        <v>-66.049400000000006</v>
      </c>
    </row>
    <row r="207" spans="1:20" ht="16.5" customHeight="1" x14ac:dyDescent="0.25">
      <c r="A207" t="s">
        <v>49</v>
      </c>
      <c r="B207" s="4">
        <v>11</v>
      </c>
      <c r="C207" s="4">
        <v>6400011</v>
      </c>
      <c r="D207" t="s">
        <v>102</v>
      </c>
      <c r="E207" t="s">
        <v>30</v>
      </c>
      <c r="F207" t="s">
        <v>30</v>
      </c>
      <c r="G207" s="4"/>
      <c r="H207" s="4"/>
      <c r="I207" s="15" t="s">
        <v>1578</v>
      </c>
      <c r="J207" s="19" t="s">
        <v>1018</v>
      </c>
      <c r="K207" t="s">
        <v>1609</v>
      </c>
      <c r="L207" s="15" t="s">
        <v>1024</v>
      </c>
      <c r="M207" s="16">
        <v>80.7</v>
      </c>
      <c r="N207" s="16">
        <v>98.7</v>
      </c>
      <c r="O207" s="16">
        <v>88.7</v>
      </c>
      <c r="P207" s="63">
        <v>45599</v>
      </c>
      <c r="Q207" s="63"/>
      <c r="R207" s="43"/>
      <c r="S207" s="203">
        <v>18.2346</v>
      </c>
      <c r="T207" s="68">
        <v>-66.038600000000002</v>
      </c>
    </row>
    <row r="208" spans="1:20" ht="16.5" customHeight="1" x14ac:dyDescent="0.3">
      <c r="A208" t="s">
        <v>49</v>
      </c>
      <c r="B208" s="4">
        <v>3076</v>
      </c>
      <c r="C208" s="4">
        <v>3603076</v>
      </c>
      <c r="D208" t="s">
        <v>102</v>
      </c>
      <c r="E208" t="s">
        <v>2046</v>
      </c>
      <c r="F208" t="s">
        <v>2046</v>
      </c>
      <c r="G208" s="4" t="s">
        <v>169</v>
      </c>
      <c r="H208" s="92">
        <v>44805</v>
      </c>
      <c r="I208" s="15" t="s">
        <v>94</v>
      </c>
      <c r="J208" s="19" t="s">
        <v>1018</v>
      </c>
      <c r="K208" t="s">
        <v>455</v>
      </c>
      <c r="L208" s="15" t="s">
        <v>6</v>
      </c>
      <c r="M208" s="16">
        <v>81.7</v>
      </c>
      <c r="N208" s="16">
        <v>99.7</v>
      </c>
      <c r="O208" s="16">
        <v>89.7</v>
      </c>
      <c r="P208" s="63">
        <v>45599</v>
      </c>
      <c r="Q208" s="63"/>
      <c r="R208" s="58"/>
      <c r="S208" s="203">
        <v>18.249199999999998</v>
      </c>
      <c r="T208" s="68">
        <v>-66.035600000000002</v>
      </c>
    </row>
    <row r="209" spans="1:20" ht="16.5" customHeight="1" x14ac:dyDescent="0.25">
      <c r="A209" t="s">
        <v>49</v>
      </c>
      <c r="B209" s="4">
        <v>383</v>
      </c>
      <c r="C209" s="4">
        <v>6400383</v>
      </c>
      <c r="D209" t="s">
        <v>102</v>
      </c>
      <c r="E209" t="s">
        <v>30</v>
      </c>
      <c r="F209" t="s">
        <v>30</v>
      </c>
      <c r="G209" s="4"/>
      <c r="H209" s="4"/>
      <c r="I209" s="15" t="s">
        <v>1578</v>
      </c>
      <c r="J209" s="19" t="s">
        <v>1020</v>
      </c>
      <c r="K209" t="s">
        <v>1614</v>
      </c>
      <c r="L209" s="15" t="s">
        <v>1036</v>
      </c>
      <c r="M209" s="16">
        <v>82.7</v>
      </c>
      <c r="N209" s="16">
        <v>99.7</v>
      </c>
      <c r="O209" s="16">
        <v>89.7</v>
      </c>
      <c r="P209" s="63">
        <v>45599</v>
      </c>
      <c r="Q209" s="63"/>
      <c r="R209" s="43"/>
      <c r="S209" s="68">
        <v>18.303699999999999</v>
      </c>
      <c r="T209" s="68">
        <v>-66.037000000000006</v>
      </c>
    </row>
    <row r="210" spans="1:20" ht="16.5" customHeight="1" x14ac:dyDescent="0.3">
      <c r="A210" t="s">
        <v>49</v>
      </c>
      <c r="B210" s="4">
        <v>3041</v>
      </c>
      <c r="C210" s="4">
        <v>3603041</v>
      </c>
      <c r="D210" t="s">
        <v>102</v>
      </c>
      <c r="E210" t="s">
        <v>2046</v>
      </c>
      <c r="F210" t="s">
        <v>2046</v>
      </c>
      <c r="G210" s="4" t="s">
        <v>169</v>
      </c>
      <c r="H210" s="92">
        <v>44805</v>
      </c>
      <c r="I210" s="15" t="s">
        <v>94</v>
      </c>
      <c r="J210" s="19" t="s">
        <v>1023</v>
      </c>
      <c r="K210" t="s">
        <v>431</v>
      </c>
      <c r="L210" s="15" t="s">
        <v>767</v>
      </c>
      <c r="M210" s="16">
        <v>79.7</v>
      </c>
      <c r="N210" s="16">
        <v>95.7</v>
      </c>
      <c r="O210" s="16" t="s">
        <v>59</v>
      </c>
      <c r="P210" s="63">
        <v>45599</v>
      </c>
      <c r="Q210" s="63"/>
      <c r="R210" s="58"/>
      <c r="S210" s="68">
        <v>18.215699999999998</v>
      </c>
      <c r="T210" s="68">
        <v>-66.049099999999996</v>
      </c>
    </row>
    <row r="211" spans="1:20" ht="16.5" customHeight="1" x14ac:dyDescent="0.25">
      <c r="A211" t="s">
        <v>49</v>
      </c>
      <c r="B211" s="4">
        <v>2045</v>
      </c>
      <c r="C211" s="4">
        <v>3602045</v>
      </c>
      <c r="D211" t="s">
        <v>102</v>
      </c>
      <c r="E211" t="s">
        <v>23</v>
      </c>
      <c r="F211" t="s">
        <v>2028</v>
      </c>
      <c r="G211" s="4" t="s">
        <v>1933</v>
      </c>
      <c r="H211" s="4"/>
      <c r="I211" s="15"/>
      <c r="J211" s="61"/>
      <c r="K211" t="s">
        <v>1987</v>
      </c>
      <c r="L211" s="15" t="s">
        <v>1988</v>
      </c>
      <c r="M211" s="16">
        <v>75.7</v>
      </c>
      <c r="N211" s="16">
        <v>91.7</v>
      </c>
      <c r="P211" s="63">
        <v>45599</v>
      </c>
      <c r="Q211" s="63"/>
      <c r="R211" s="43"/>
      <c r="S211" s="203">
        <v>18.2364</v>
      </c>
      <c r="T211" s="68">
        <v>-66.025800000000004</v>
      </c>
    </row>
    <row r="212" spans="1:20" ht="16.5" customHeight="1" x14ac:dyDescent="0.25">
      <c r="A212" t="s">
        <v>49</v>
      </c>
      <c r="B212" s="4">
        <v>935</v>
      </c>
      <c r="C212" s="4">
        <v>3400935</v>
      </c>
      <c r="D212" t="s">
        <v>102</v>
      </c>
      <c r="E212" t="s">
        <v>22</v>
      </c>
      <c r="F212" t="s">
        <v>22</v>
      </c>
      <c r="G212" s="4"/>
      <c r="H212" s="4"/>
      <c r="I212" s="15" t="s">
        <v>1578</v>
      </c>
      <c r="J212" s="19" t="s">
        <v>1017</v>
      </c>
      <c r="K212" t="s">
        <v>1731</v>
      </c>
      <c r="L212" s="15" t="s">
        <v>1732</v>
      </c>
      <c r="M212" s="16">
        <v>76.7</v>
      </c>
      <c r="N212" s="16">
        <v>92.7</v>
      </c>
      <c r="P212" s="63">
        <v>45599</v>
      </c>
      <c r="Q212" s="63"/>
      <c r="R212" s="43"/>
      <c r="S212" s="203">
        <v>18.237500000000001</v>
      </c>
      <c r="T212" s="68">
        <v>-66.031899999999993</v>
      </c>
    </row>
    <row r="213" spans="1:20" ht="16.5" customHeight="1" x14ac:dyDescent="0.25">
      <c r="A213" t="s">
        <v>49</v>
      </c>
      <c r="B213" s="4">
        <v>5013</v>
      </c>
      <c r="C213" s="4">
        <v>3605013</v>
      </c>
      <c r="D213" t="s">
        <v>102</v>
      </c>
      <c r="E213" t="s">
        <v>22</v>
      </c>
      <c r="F213" t="s">
        <v>22</v>
      </c>
      <c r="G213" s="4"/>
      <c r="H213" s="4"/>
      <c r="I213" s="15" t="s">
        <v>94</v>
      </c>
      <c r="J213" s="19" t="s">
        <v>896</v>
      </c>
      <c r="K213" t="s">
        <v>291</v>
      </c>
      <c r="L213" s="15" t="s">
        <v>822</v>
      </c>
      <c r="M213" s="16">
        <v>76.7</v>
      </c>
      <c r="N213" s="16">
        <v>93.7</v>
      </c>
      <c r="P213" s="63">
        <v>45599</v>
      </c>
      <c r="Q213" s="63"/>
      <c r="R213" s="43"/>
      <c r="S213" s="203">
        <v>18.229500000000002</v>
      </c>
      <c r="T213" s="68">
        <v>-66.031800000000004</v>
      </c>
    </row>
    <row r="214" spans="1:20" ht="16.5" customHeight="1" x14ac:dyDescent="0.25">
      <c r="A214" t="s">
        <v>49</v>
      </c>
      <c r="B214" s="4">
        <v>1033</v>
      </c>
      <c r="C214" s="4">
        <v>3601033</v>
      </c>
      <c r="D214" t="s">
        <v>102</v>
      </c>
      <c r="E214" t="s">
        <v>169</v>
      </c>
      <c r="F214" t="s">
        <v>169</v>
      </c>
      <c r="G214" s="4" t="s">
        <v>224</v>
      </c>
      <c r="H214" s="94">
        <v>44927</v>
      </c>
      <c r="I214" s="15" t="s">
        <v>94</v>
      </c>
      <c r="J214" s="19" t="s">
        <v>1017</v>
      </c>
      <c r="K214" t="s">
        <v>2061</v>
      </c>
      <c r="L214" s="15" t="s">
        <v>574</v>
      </c>
      <c r="M214" s="16">
        <v>77.7</v>
      </c>
      <c r="N214" s="16">
        <v>93.7</v>
      </c>
      <c r="P214" s="63">
        <v>45599</v>
      </c>
      <c r="Q214" s="63"/>
      <c r="R214" s="43"/>
      <c r="S214" s="68">
        <v>18.237300000000001</v>
      </c>
      <c r="T214" s="68">
        <v>-66.034199999999998</v>
      </c>
    </row>
    <row r="215" spans="1:20" ht="16.5" customHeight="1" x14ac:dyDescent="0.25">
      <c r="A215" t="s">
        <v>49</v>
      </c>
      <c r="B215" s="4">
        <v>229</v>
      </c>
      <c r="C215" s="185">
        <v>6400229</v>
      </c>
      <c r="D215" t="s">
        <v>102</v>
      </c>
      <c r="E215" t="s">
        <v>30</v>
      </c>
      <c r="F215" t="s">
        <v>30</v>
      </c>
      <c r="G215" s="4"/>
      <c r="H215" s="4"/>
      <c r="I215" s="15" t="s">
        <v>1578</v>
      </c>
      <c r="J215" s="19" t="s">
        <v>1017</v>
      </c>
      <c r="K215" s="187" t="s">
        <v>1612</v>
      </c>
      <c r="L215" s="15" t="s">
        <v>1031</v>
      </c>
      <c r="M215" s="16">
        <v>77.7</v>
      </c>
      <c r="N215" s="16">
        <v>93.7</v>
      </c>
      <c r="P215" s="63">
        <v>45599</v>
      </c>
      <c r="Q215" s="63"/>
      <c r="R215" s="43"/>
      <c r="S215" s="68">
        <v>18.239799999999999</v>
      </c>
      <c r="T215" s="68">
        <v>-66.017499999999998</v>
      </c>
    </row>
    <row r="216" spans="1:20" ht="16.5" customHeight="1" x14ac:dyDescent="0.25">
      <c r="A216" t="s">
        <v>49</v>
      </c>
      <c r="B216" s="4">
        <v>427</v>
      </c>
      <c r="C216" s="4">
        <v>6400427</v>
      </c>
      <c r="D216" t="s">
        <v>102</v>
      </c>
      <c r="E216" t="s">
        <v>1739</v>
      </c>
      <c r="F216" t="s">
        <v>1739</v>
      </c>
      <c r="G216" s="4" t="s">
        <v>30</v>
      </c>
      <c r="H216" s="94">
        <v>44136</v>
      </c>
      <c r="I216" s="15" t="s">
        <v>1578</v>
      </c>
      <c r="J216" s="19" t="s">
        <v>1022</v>
      </c>
      <c r="K216" t="s">
        <v>1616</v>
      </c>
      <c r="L216" s="15" t="s">
        <v>1039</v>
      </c>
      <c r="M216" s="16">
        <v>77.7</v>
      </c>
      <c r="N216" s="16">
        <v>93.7</v>
      </c>
      <c r="P216" s="63">
        <v>45599</v>
      </c>
      <c r="Q216" s="63"/>
      <c r="R216" s="43"/>
      <c r="S216" s="68">
        <v>18.2193</v>
      </c>
      <c r="T216" s="68">
        <v>-66.041700000000006</v>
      </c>
    </row>
    <row r="217" spans="1:20" ht="16.5" customHeight="1" x14ac:dyDescent="0.25">
      <c r="A217" t="s">
        <v>49</v>
      </c>
      <c r="B217" s="4">
        <v>5014</v>
      </c>
      <c r="C217" s="185">
        <v>3605014</v>
      </c>
      <c r="D217" s="187" t="s">
        <v>102</v>
      </c>
      <c r="E217" s="187" t="s">
        <v>169</v>
      </c>
      <c r="F217" s="187" t="s">
        <v>169</v>
      </c>
      <c r="G217" s="185"/>
      <c r="H217" s="185"/>
      <c r="I217" s="15" t="s">
        <v>94</v>
      </c>
      <c r="J217" s="19" t="s">
        <v>1017</v>
      </c>
      <c r="K217" s="187" t="s">
        <v>224</v>
      </c>
      <c r="L217" s="15" t="s">
        <v>823</v>
      </c>
      <c r="M217" s="16">
        <v>77.7</v>
      </c>
      <c r="N217" s="16">
        <v>93.7</v>
      </c>
      <c r="P217" s="63">
        <v>45599</v>
      </c>
      <c r="Q217" s="63"/>
      <c r="R217" s="43"/>
      <c r="S217" s="68">
        <v>18.240400000000001</v>
      </c>
      <c r="T217" s="68">
        <v>-66.016000000000005</v>
      </c>
    </row>
    <row r="218" spans="1:20" ht="16.5" customHeight="1" x14ac:dyDescent="0.25">
      <c r="A218" t="s">
        <v>49</v>
      </c>
      <c r="B218" s="4">
        <v>2168</v>
      </c>
      <c r="C218" s="4">
        <v>3602168</v>
      </c>
      <c r="D218" t="s">
        <v>102</v>
      </c>
      <c r="E218" t="s">
        <v>36</v>
      </c>
      <c r="F218" t="s">
        <v>36</v>
      </c>
      <c r="G218" s="4"/>
      <c r="H218" s="4"/>
      <c r="I218" s="15"/>
      <c r="J218" s="61"/>
      <c r="K218" t="s">
        <v>1991</v>
      </c>
      <c r="L218" s="15" t="s">
        <v>1992</v>
      </c>
      <c r="M218" s="16">
        <v>79.7</v>
      </c>
      <c r="N218" s="16">
        <v>94.7</v>
      </c>
      <c r="P218" s="63">
        <v>45599</v>
      </c>
      <c r="Q218" s="63"/>
      <c r="R218" s="43"/>
      <c r="S218" s="203">
        <v>18.220800000000001</v>
      </c>
      <c r="T218" s="68">
        <v>-66.040499999999994</v>
      </c>
    </row>
    <row r="219" spans="1:20" ht="16.5" customHeight="1" x14ac:dyDescent="0.25">
      <c r="A219" t="s">
        <v>49</v>
      </c>
      <c r="B219" s="4">
        <v>3040</v>
      </c>
      <c r="C219" s="4">
        <v>3603040</v>
      </c>
      <c r="D219" t="s">
        <v>102</v>
      </c>
      <c r="E219" t="s">
        <v>2046</v>
      </c>
      <c r="F219" t="s">
        <v>2046</v>
      </c>
      <c r="G219" s="4" t="s">
        <v>169</v>
      </c>
      <c r="H219" s="92">
        <v>44835</v>
      </c>
      <c r="I219" s="15" t="s">
        <v>94</v>
      </c>
      <c r="J219" s="19" t="s">
        <v>96</v>
      </c>
      <c r="K219" t="s">
        <v>430</v>
      </c>
      <c r="L219" s="15" t="s">
        <v>766</v>
      </c>
      <c r="M219" s="16">
        <v>78.7</v>
      </c>
      <c r="N219" s="16">
        <v>95.7</v>
      </c>
      <c r="P219" s="63">
        <v>45599</v>
      </c>
      <c r="Q219" s="63"/>
      <c r="R219" s="43"/>
      <c r="S219" s="203">
        <v>18.202200000000001</v>
      </c>
      <c r="T219" s="68">
        <v>-66.051900000000003</v>
      </c>
    </row>
    <row r="220" spans="1:20" ht="16.5" customHeight="1" x14ac:dyDescent="0.25">
      <c r="A220" t="s">
        <v>49</v>
      </c>
      <c r="B220" s="4">
        <v>155</v>
      </c>
      <c r="C220" s="4">
        <v>6400155</v>
      </c>
      <c r="D220" t="s">
        <v>102</v>
      </c>
      <c r="E220" t="s">
        <v>30</v>
      </c>
      <c r="F220" t="s">
        <v>30</v>
      </c>
      <c r="G220" s="4"/>
      <c r="H220" s="4"/>
      <c r="I220" s="15" t="s">
        <v>1578</v>
      </c>
      <c r="J220" s="19" t="s">
        <v>1018</v>
      </c>
      <c r="K220" t="s">
        <v>1611</v>
      </c>
      <c r="L220" s="15" t="s">
        <v>1029</v>
      </c>
      <c r="M220" s="16">
        <v>79.7</v>
      </c>
      <c r="N220" s="16">
        <v>95.7</v>
      </c>
      <c r="P220" s="63">
        <v>45599</v>
      </c>
      <c r="Q220" s="63"/>
      <c r="R220" s="43"/>
      <c r="S220" s="203">
        <v>18.2437</v>
      </c>
      <c r="T220" s="68">
        <v>-66.0351</v>
      </c>
    </row>
    <row r="221" spans="1:20" ht="16.5" customHeight="1" x14ac:dyDescent="0.25">
      <c r="A221" t="s">
        <v>49</v>
      </c>
      <c r="B221" s="4">
        <v>2051</v>
      </c>
      <c r="C221" s="4">
        <v>3602051</v>
      </c>
      <c r="D221" t="s">
        <v>102</v>
      </c>
      <c r="E221" t="s">
        <v>36</v>
      </c>
      <c r="F221" t="s">
        <v>36</v>
      </c>
      <c r="G221" s="4"/>
      <c r="H221" s="4"/>
      <c r="I221" s="15" t="s">
        <v>94</v>
      </c>
      <c r="J221" s="19" t="s">
        <v>1023</v>
      </c>
      <c r="K221" t="s">
        <v>326</v>
      </c>
      <c r="L221" s="15" t="s">
        <v>689</v>
      </c>
      <c r="M221" s="16">
        <v>79.7</v>
      </c>
      <c r="N221" s="16">
        <v>95.7</v>
      </c>
      <c r="P221" s="63">
        <v>45599</v>
      </c>
      <c r="Q221" s="63"/>
      <c r="R221" s="43"/>
      <c r="S221" s="203">
        <v>18.212</v>
      </c>
      <c r="T221" s="68">
        <v>-66.057299999999998</v>
      </c>
    </row>
    <row r="222" spans="1:20" ht="16.5" customHeight="1" x14ac:dyDescent="0.25">
      <c r="A222" t="s">
        <v>49</v>
      </c>
      <c r="B222" s="4">
        <v>1159</v>
      </c>
      <c r="C222" s="4">
        <v>3601159</v>
      </c>
      <c r="D222" t="s">
        <v>102</v>
      </c>
      <c r="E222" t="s">
        <v>22</v>
      </c>
      <c r="F222" t="s">
        <v>22</v>
      </c>
      <c r="G222" s="4"/>
      <c r="H222" s="4"/>
      <c r="I222" s="15" t="s">
        <v>94</v>
      </c>
      <c r="J222" s="19" t="s">
        <v>1018</v>
      </c>
      <c r="K222" t="s">
        <v>246</v>
      </c>
      <c r="L222" s="15" t="s">
        <v>626</v>
      </c>
      <c r="M222" s="16">
        <v>79.7</v>
      </c>
      <c r="N222" s="16">
        <v>95.7</v>
      </c>
      <c r="P222" s="63">
        <v>45599</v>
      </c>
      <c r="Q222" s="63"/>
      <c r="R222" s="43"/>
      <c r="S222" s="203">
        <v>18.245699999999999</v>
      </c>
      <c r="T222" s="203">
        <v>-66.035899999999998</v>
      </c>
    </row>
    <row r="223" spans="1:20" ht="16.5" customHeight="1" x14ac:dyDescent="0.25">
      <c r="A223" t="s">
        <v>49</v>
      </c>
      <c r="B223" s="4">
        <v>2048</v>
      </c>
      <c r="C223" s="4">
        <v>3602048</v>
      </c>
      <c r="D223" t="s">
        <v>102</v>
      </c>
      <c r="E223" t="s">
        <v>36</v>
      </c>
      <c r="F223" t="s">
        <v>36</v>
      </c>
      <c r="G223" s="4"/>
      <c r="H223" s="4"/>
      <c r="I223" s="15"/>
      <c r="J223" s="61"/>
      <c r="K223" t="s">
        <v>1989</v>
      </c>
      <c r="L223" s="15" t="s">
        <v>1990</v>
      </c>
      <c r="M223" s="16">
        <v>80.7</v>
      </c>
      <c r="N223" s="16">
        <v>95.7</v>
      </c>
      <c r="P223" s="63">
        <v>45599</v>
      </c>
      <c r="Q223" s="63"/>
      <c r="R223" s="43"/>
      <c r="S223" s="203">
        <v>18.2441</v>
      </c>
      <c r="T223" s="68">
        <v>-66.021500000000003</v>
      </c>
    </row>
    <row r="224" spans="1:20" ht="16.5" customHeight="1" x14ac:dyDescent="0.25">
      <c r="A224" t="s">
        <v>49</v>
      </c>
      <c r="B224" s="4">
        <v>3038</v>
      </c>
      <c r="C224" s="4">
        <v>3603038</v>
      </c>
      <c r="D224" t="s">
        <v>102</v>
      </c>
      <c r="E224" t="s">
        <v>2046</v>
      </c>
      <c r="F224" t="s">
        <v>2046</v>
      </c>
      <c r="G224" s="4" t="s">
        <v>169</v>
      </c>
      <c r="H224" s="92">
        <v>44866</v>
      </c>
      <c r="I224" s="15" t="s">
        <v>94</v>
      </c>
      <c r="J224" s="19" t="s">
        <v>1021</v>
      </c>
      <c r="K224" t="s">
        <v>428</v>
      </c>
      <c r="L224" s="15" t="s">
        <v>765</v>
      </c>
      <c r="M224" s="16">
        <v>79.7</v>
      </c>
      <c r="N224" s="16">
        <v>96.7</v>
      </c>
      <c r="P224" s="63">
        <v>45599</v>
      </c>
      <c r="Q224" s="63"/>
      <c r="R224" s="43"/>
      <c r="S224" s="203">
        <v>18.234300000000001</v>
      </c>
      <c r="T224" s="68">
        <v>-66.038899999999998</v>
      </c>
    </row>
    <row r="225" spans="1:20" ht="16.5" customHeight="1" x14ac:dyDescent="0.25">
      <c r="A225" t="s">
        <v>49</v>
      </c>
      <c r="B225" s="4">
        <v>2049</v>
      </c>
      <c r="C225" s="4">
        <v>3602049</v>
      </c>
      <c r="D225" t="s">
        <v>102</v>
      </c>
      <c r="E225" t="s">
        <v>36</v>
      </c>
      <c r="F225" t="s">
        <v>36</v>
      </c>
      <c r="G225" s="4"/>
      <c r="H225" s="4"/>
      <c r="I225" s="15" t="s">
        <v>94</v>
      </c>
      <c r="J225" s="19" t="s">
        <v>1021</v>
      </c>
      <c r="K225" s="15" t="s">
        <v>2165</v>
      </c>
      <c r="L225" s="15" t="s">
        <v>1818</v>
      </c>
      <c r="M225" s="16">
        <v>83.7</v>
      </c>
      <c r="N225" s="16">
        <v>98.7</v>
      </c>
      <c r="P225" s="63">
        <v>45599</v>
      </c>
      <c r="Q225" s="63"/>
      <c r="R225" s="43"/>
      <c r="S225" s="68">
        <v>18.234100000000002</v>
      </c>
      <c r="T225" s="68">
        <v>-66.043599999999998</v>
      </c>
    </row>
    <row r="226" spans="1:20" ht="16.5" customHeight="1" x14ac:dyDescent="0.3">
      <c r="A226" t="s">
        <v>49</v>
      </c>
      <c r="B226" s="4">
        <v>3037</v>
      </c>
      <c r="C226" s="4">
        <v>3603037</v>
      </c>
      <c r="D226" t="s">
        <v>102</v>
      </c>
      <c r="E226" t="s">
        <v>2046</v>
      </c>
      <c r="F226" t="s">
        <v>2046</v>
      </c>
      <c r="G226" s="4" t="s">
        <v>169</v>
      </c>
      <c r="H226" s="92">
        <v>44805</v>
      </c>
      <c r="I226" s="15" t="s">
        <v>94</v>
      </c>
      <c r="J226" s="19" t="s">
        <v>1017</v>
      </c>
      <c r="K226" t="s">
        <v>427</v>
      </c>
      <c r="L226" s="15" t="s">
        <v>7</v>
      </c>
      <c r="M226" s="16">
        <v>79.7</v>
      </c>
      <c r="N226" s="16">
        <v>99.7</v>
      </c>
      <c r="P226" s="63">
        <v>45599</v>
      </c>
      <c r="Q226" s="63"/>
      <c r="R226" s="58"/>
      <c r="S226" s="68">
        <v>18.237200000000001</v>
      </c>
      <c r="T226" s="68">
        <v>-66.0321</v>
      </c>
    </row>
    <row r="227" spans="1:20" ht="16.5" customHeight="1" x14ac:dyDescent="0.25">
      <c r="A227" t="s">
        <v>49</v>
      </c>
      <c r="B227" s="4">
        <v>2050</v>
      </c>
      <c r="C227" s="4">
        <v>3602050</v>
      </c>
      <c r="D227" t="s">
        <v>102</v>
      </c>
      <c r="E227" t="s">
        <v>36</v>
      </c>
      <c r="F227" t="s">
        <v>36</v>
      </c>
      <c r="G227" s="4"/>
      <c r="H227" s="4"/>
      <c r="I227" s="15" t="s">
        <v>94</v>
      </c>
      <c r="J227" s="19" t="s">
        <v>1022</v>
      </c>
      <c r="K227" t="s">
        <v>1822</v>
      </c>
      <c r="L227" s="15" t="s">
        <v>1821</v>
      </c>
      <c r="M227" s="16">
        <v>82.7</v>
      </c>
      <c r="N227" s="16">
        <v>100.7</v>
      </c>
      <c r="P227" s="63">
        <v>45599</v>
      </c>
      <c r="Q227" s="63"/>
      <c r="R227" s="43"/>
      <c r="S227" s="203">
        <v>18.224900000000002</v>
      </c>
      <c r="T227" s="68">
        <v>-66.038600000000002</v>
      </c>
    </row>
    <row r="228" spans="1:20" ht="16.5" customHeight="1" x14ac:dyDescent="0.25">
      <c r="A228" s="132" t="s">
        <v>49</v>
      </c>
      <c r="B228" s="133">
        <v>241</v>
      </c>
      <c r="C228" s="133">
        <v>6400241</v>
      </c>
      <c r="D228" s="132" t="s">
        <v>102</v>
      </c>
      <c r="E228" s="132" t="s">
        <v>169</v>
      </c>
      <c r="F228" s="132" t="s">
        <v>169</v>
      </c>
      <c r="G228" s="133" t="s">
        <v>30</v>
      </c>
      <c r="H228" s="181">
        <v>45474</v>
      </c>
      <c r="I228" s="134" t="s">
        <v>1578</v>
      </c>
      <c r="J228" s="135" t="s">
        <v>1022</v>
      </c>
      <c r="K228" s="132" t="s">
        <v>2180</v>
      </c>
      <c r="L228" s="134" t="s">
        <v>1032</v>
      </c>
      <c r="M228" s="166" t="s">
        <v>1790</v>
      </c>
      <c r="N228" s="166" t="s">
        <v>1790</v>
      </c>
      <c r="O228" s="4"/>
      <c r="P228" s="63">
        <v>45599</v>
      </c>
      <c r="Q228" s="106" t="s">
        <v>2159</v>
      </c>
      <c r="R228" s="137" t="s">
        <v>2179</v>
      </c>
      <c r="S228" s="138">
        <v>18.2257</v>
      </c>
      <c r="T228" s="138">
        <v>-66.037800000000004</v>
      </c>
    </row>
    <row r="229" spans="1:20" ht="16.5" customHeight="1" x14ac:dyDescent="0.25">
      <c r="A229" t="s">
        <v>49</v>
      </c>
      <c r="B229" s="4">
        <v>995</v>
      </c>
      <c r="C229" s="4">
        <v>6400995</v>
      </c>
      <c r="D229" t="s">
        <v>102</v>
      </c>
      <c r="E229" t="s">
        <v>30</v>
      </c>
      <c r="F229" t="s">
        <v>30</v>
      </c>
      <c r="G229" s="4"/>
      <c r="H229" s="4"/>
      <c r="I229" s="15" t="s">
        <v>1578</v>
      </c>
      <c r="J229" s="19" t="s">
        <v>1093</v>
      </c>
      <c r="K229" t="s">
        <v>1618</v>
      </c>
      <c r="L229" s="15" t="s">
        <v>1094</v>
      </c>
      <c r="O229" s="4"/>
      <c r="P229" s="63">
        <v>45599</v>
      </c>
      <c r="Q229" s="106" t="s">
        <v>2159</v>
      </c>
      <c r="R229" s="43"/>
      <c r="S229" s="68">
        <v>18.168399999999998</v>
      </c>
      <c r="T229" s="68">
        <v>-66.096900000000005</v>
      </c>
    </row>
    <row r="230" spans="1:20" ht="16.5" customHeight="1" x14ac:dyDescent="0.25">
      <c r="A230" t="s">
        <v>49</v>
      </c>
      <c r="B230" s="4">
        <v>796</v>
      </c>
      <c r="C230" s="4">
        <v>3606796</v>
      </c>
      <c r="D230" t="s">
        <v>102</v>
      </c>
      <c r="E230" t="s">
        <v>22</v>
      </c>
      <c r="F230" t="s">
        <v>22</v>
      </c>
      <c r="G230" s="4"/>
      <c r="H230" s="4"/>
      <c r="I230" t="s">
        <v>94</v>
      </c>
      <c r="J230" s="1" t="s">
        <v>96</v>
      </c>
      <c r="K230" t="s">
        <v>1457</v>
      </c>
      <c r="L230" s="10" t="s">
        <v>1458</v>
      </c>
      <c r="O230" s="4"/>
      <c r="P230" s="63">
        <v>45599</v>
      </c>
      <c r="Q230" s="106" t="s">
        <v>2159</v>
      </c>
      <c r="R230" s="4"/>
      <c r="S230" s="68"/>
      <c r="T230" s="68"/>
    </row>
    <row r="231" spans="1:20" ht="16.5" customHeight="1" x14ac:dyDescent="0.3">
      <c r="A231" t="s">
        <v>57</v>
      </c>
      <c r="B231" s="4">
        <v>521</v>
      </c>
      <c r="C231" s="4">
        <v>3600521</v>
      </c>
      <c r="D231" t="s">
        <v>143</v>
      </c>
      <c r="E231" t="s">
        <v>2046</v>
      </c>
      <c r="F231" t="s">
        <v>2046</v>
      </c>
      <c r="G231" s="4" t="s">
        <v>169</v>
      </c>
      <c r="H231" s="92">
        <v>44896</v>
      </c>
      <c r="I231" s="15" t="s">
        <v>81</v>
      </c>
      <c r="J231" s="19" t="s">
        <v>82</v>
      </c>
      <c r="K231" t="s">
        <v>181</v>
      </c>
      <c r="L231" s="15" t="s">
        <v>557</v>
      </c>
      <c r="M231" s="16">
        <v>81.7</v>
      </c>
      <c r="N231" s="16">
        <v>98.7</v>
      </c>
      <c r="O231" s="16">
        <v>86.7</v>
      </c>
      <c r="P231" s="63">
        <v>45599</v>
      </c>
      <c r="Q231" s="63"/>
      <c r="R231" s="58"/>
      <c r="S231" s="27">
        <v>18.474212999999999</v>
      </c>
      <c r="T231" s="34">
        <v>-66.86618</v>
      </c>
    </row>
    <row r="232" spans="1:20" ht="16.5" customHeight="1" x14ac:dyDescent="0.25">
      <c r="A232" t="s">
        <v>57</v>
      </c>
      <c r="B232" s="4">
        <v>999</v>
      </c>
      <c r="C232" s="4">
        <v>6400999</v>
      </c>
      <c r="D232" t="s">
        <v>143</v>
      </c>
      <c r="E232" t="s">
        <v>1739</v>
      </c>
      <c r="F232" t="s">
        <v>1739</v>
      </c>
      <c r="G232" s="4" t="s">
        <v>23</v>
      </c>
      <c r="H232" s="94">
        <v>44896</v>
      </c>
      <c r="I232" s="15" t="s">
        <v>81</v>
      </c>
      <c r="J232" s="19" t="s">
        <v>82</v>
      </c>
      <c r="K232" t="s">
        <v>2068</v>
      </c>
      <c r="L232" s="15" t="s">
        <v>869</v>
      </c>
      <c r="M232" s="16">
        <v>81.7</v>
      </c>
      <c r="N232" s="16">
        <v>98.7</v>
      </c>
      <c r="O232" s="16">
        <v>87.7</v>
      </c>
      <c r="P232" s="63">
        <v>45599</v>
      </c>
      <c r="Q232" s="63"/>
      <c r="R232" s="43"/>
      <c r="S232" s="27">
        <v>18.413925219999999</v>
      </c>
      <c r="T232" s="34">
        <v>-66.894418029999997</v>
      </c>
    </row>
    <row r="233" spans="1:20" ht="16.5" customHeight="1" x14ac:dyDescent="0.25">
      <c r="A233" t="s">
        <v>57</v>
      </c>
      <c r="B233" s="4">
        <v>2052</v>
      </c>
      <c r="C233" s="4">
        <v>3602052</v>
      </c>
      <c r="D233" t="s">
        <v>143</v>
      </c>
      <c r="E233" t="s">
        <v>36</v>
      </c>
      <c r="F233" t="s">
        <v>36</v>
      </c>
      <c r="G233" s="4"/>
      <c r="H233" s="4"/>
      <c r="I233" s="15" t="s">
        <v>81</v>
      </c>
      <c r="J233" s="19" t="s">
        <v>82</v>
      </c>
      <c r="K233" t="s">
        <v>1924</v>
      </c>
      <c r="L233" s="15" t="s">
        <v>1925</v>
      </c>
      <c r="M233" s="16">
        <v>79.7</v>
      </c>
      <c r="N233" s="16">
        <v>96.7</v>
      </c>
      <c r="P233" s="63">
        <v>45599</v>
      </c>
      <c r="Q233" s="63"/>
      <c r="R233" s="43"/>
      <c r="S233" s="27">
        <v>18.47251</v>
      </c>
      <c r="T233" s="34">
        <v>-66.874572000000001</v>
      </c>
    </row>
    <row r="234" spans="1:20" ht="16.5" customHeight="1" x14ac:dyDescent="0.25">
      <c r="A234" t="s">
        <v>57</v>
      </c>
      <c r="B234" s="4">
        <v>6779</v>
      </c>
      <c r="C234" s="4">
        <v>3606779</v>
      </c>
      <c r="D234" t="s">
        <v>143</v>
      </c>
      <c r="E234" t="s">
        <v>23</v>
      </c>
      <c r="F234" t="s">
        <v>23</v>
      </c>
      <c r="G234" s="4"/>
      <c r="H234" s="4"/>
      <c r="I234" s="15" t="s">
        <v>81</v>
      </c>
      <c r="J234" s="19" t="s">
        <v>82</v>
      </c>
      <c r="K234" t="s">
        <v>529</v>
      </c>
      <c r="L234" s="15" t="s">
        <v>867</v>
      </c>
      <c r="M234" s="16">
        <v>82.7</v>
      </c>
      <c r="N234" s="16">
        <v>99.7</v>
      </c>
      <c r="P234" s="63">
        <v>45599</v>
      </c>
      <c r="Q234" s="106"/>
      <c r="R234" s="43"/>
      <c r="T234" s="34"/>
    </row>
    <row r="235" spans="1:20" ht="16.5" customHeight="1" x14ac:dyDescent="0.25">
      <c r="A235" t="s">
        <v>57</v>
      </c>
      <c r="B235" s="4">
        <v>2053</v>
      </c>
      <c r="C235" s="4">
        <v>3602053</v>
      </c>
      <c r="D235" t="s">
        <v>143</v>
      </c>
      <c r="E235" t="s">
        <v>36</v>
      </c>
      <c r="F235" t="s">
        <v>36</v>
      </c>
      <c r="G235" s="4"/>
      <c r="H235" s="4"/>
      <c r="I235" s="15" t="s">
        <v>81</v>
      </c>
      <c r="J235" s="19" t="s">
        <v>82</v>
      </c>
      <c r="K235" t="s">
        <v>1824</v>
      </c>
      <c r="L235" s="15" t="s">
        <v>690</v>
      </c>
      <c r="M235" s="16">
        <v>81.7</v>
      </c>
      <c r="P235" s="63">
        <v>45599</v>
      </c>
      <c r="Q235" s="63"/>
      <c r="R235" s="43"/>
      <c r="S235" s="27">
        <v>18.464865</v>
      </c>
      <c r="T235" s="34">
        <v>-66.887546</v>
      </c>
    </row>
    <row r="236" spans="1:20" ht="16.5" customHeight="1" x14ac:dyDescent="0.25">
      <c r="A236" t="s">
        <v>57</v>
      </c>
      <c r="B236" s="4">
        <v>520</v>
      </c>
      <c r="C236" s="4">
        <v>6400520</v>
      </c>
      <c r="D236" t="s">
        <v>143</v>
      </c>
      <c r="E236" t="s">
        <v>30</v>
      </c>
      <c r="F236" t="s">
        <v>30</v>
      </c>
      <c r="G236" s="4"/>
      <c r="H236" s="4"/>
      <c r="I236" s="15" t="s">
        <v>1581</v>
      </c>
      <c r="J236" s="19" t="s">
        <v>1043</v>
      </c>
      <c r="K236" t="s">
        <v>1619</v>
      </c>
      <c r="L236" s="15" t="s">
        <v>1962</v>
      </c>
      <c r="O236" s="4"/>
      <c r="P236" s="63">
        <v>45599</v>
      </c>
      <c r="Q236" s="106" t="s">
        <v>2159</v>
      </c>
      <c r="R236" s="43"/>
      <c r="S236" s="27">
        <v>18.3674</v>
      </c>
      <c r="T236" s="34">
        <v>-66.893699999999995</v>
      </c>
    </row>
    <row r="237" spans="1:20" ht="16.5" customHeight="1" x14ac:dyDescent="0.25">
      <c r="A237" t="s">
        <v>57</v>
      </c>
      <c r="B237" s="4">
        <v>556</v>
      </c>
      <c r="C237" s="4">
        <v>3400556</v>
      </c>
      <c r="D237" t="s">
        <v>143</v>
      </c>
      <c r="E237" t="s">
        <v>170</v>
      </c>
      <c r="F237" t="s">
        <v>170</v>
      </c>
      <c r="G237" s="4" t="s">
        <v>30</v>
      </c>
      <c r="H237" s="4" t="s">
        <v>1483</v>
      </c>
      <c r="I237" s="15" t="s">
        <v>1581</v>
      </c>
      <c r="J237" s="19" t="s">
        <v>82</v>
      </c>
      <c r="K237" t="s">
        <v>2008</v>
      </c>
      <c r="L237" s="15" t="s">
        <v>1044</v>
      </c>
      <c r="O237" s="4"/>
      <c r="P237" s="63">
        <v>45599</v>
      </c>
      <c r="Q237" s="106" t="s">
        <v>2159</v>
      </c>
      <c r="R237" s="69"/>
      <c r="S237" s="27">
        <v>18.472000000000001</v>
      </c>
      <c r="T237" s="34">
        <v>-66.8536</v>
      </c>
    </row>
    <row r="238" spans="1:20" ht="16.5" customHeight="1" x14ac:dyDescent="0.25">
      <c r="A238" t="s">
        <v>48</v>
      </c>
      <c r="B238" s="4">
        <v>1055</v>
      </c>
      <c r="C238" s="4">
        <v>3601055</v>
      </c>
      <c r="D238" t="s">
        <v>136</v>
      </c>
      <c r="E238" t="s">
        <v>23</v>
      </c>
      <c r="F238" t="s">
        <v>1729</v>
      </c>
      <c r="G238" s="4" t="s">
        <v>22</v>
      </c>
      <c r="H238" s="4"/>
      <c r="I238" s="54" t="s">
        <v>88</v>
      </c>
      <c r="J238" s="19" t="s">
        <v>1045</v>
      </c>
      <c r="K238" t="s">
        <v>208</v>
      </c>
      <c r="L238" s="15" t="s">
        <v>585</v>
      </c>
      <c r="M238" s="16">
        <v>78.7</v>
      </c>
      <c r="N238" s="16">
        <v>96.7</v>
      </c>
      <c r="O238" s="16">
        <v>75.7</v>
      </c>
      <c r="P238" s="63">
        <v>45599</v>
      </c>
      <c r="Q238" s="63"/>
      <c r="R238" s="43"/>
      <c r="S238" s="32">
        <v>18.375299999999999</v>
      </c>
      <c r="T238" s="68">
        <v>-65.902600000000007</v>
      </c>
    </row>
    <row r="239" spans="1:20" ht="16.5" customHeight="1" x14ac:dyDescent="0.25">
      <c r="A239" t="s">
        <v>48</v>
      </c>
      <c r="B239" s="4">
        <v>6782</v>
      </c>
      <c r="C239" s="4">
        <v>3606782</v>
      </c>
      <c r="D239" t="s">
        <v>136</v>
      </c>
      <c r="E239" t="s">
        <v>23</v>
      </c>
      <c r="F239" t="s">
        <v>2028</v>
      </c>
      <c r="G239" s="4"/>
      <c r="H239" s="4"/>
      <c r="I239" s="54" t="s">
        <v>88</v>
      </c>
      <c r="J239" s="19" t="s">
        <v>89</v>
      </c>
      <c r="K239" t="s">
        <v>530</v>
      </c>
      <c r="L239" s="15" t="s">
        <v>32</v>
      </c>
      <c r="M239" s="16">
        <v>76.7</v>
      </c>
      <c r="N239" s="16">
        <v>91.7</v>
      </c>
      <c r="O239" s="16">
        <v>76.7</v>
      </c>
      <c r="P239" s="63">
        <v>45599</v>
      </c>
      <c r="Q239" s="63"/>
      <c r="R239" s="43"/>
      <c r="S239" s="32"/>
      <c r="T239" s="68"/>
    </row>
    <row r="240" spans="1:20" ht="16.5" customHeight="1" x14ac:dyDescent="0.25">
      <c r="A240" t="s">
        <v>48</v>
      </c>
      <c r="B240" s="4">
        <v>1208</v>
      </c>
      <c r="C240" s="4">
        <v>3601208</v>
      </c>
      <c r="D240" t="s">
        <v>136</v>
      </c>
      <c r="E240" t="s">
        <v>170</v>
      </c>
      <c r="F240" t="s">
        <v>170</v>
      </c>
      <c r="G240" s="4" t="s">
        <v>22</v>
      </c>
      <c r="H240" s="94">
        <v>44713</v>
      </c>
      <c r="I240" s="54" t="s">
        <v>88</v>
      </c>
      <c r="J240" s="19" t="s">
        <v>1046</v>
      </c>
      <c r="K240" t="s">
        <v>252</v>
      </c>
      <c r="L240" s="15" t="s">
        <v>634</v>
      </c>
      <c r="M240" s="16">
        <v>77.7</v>
      </c>
      <c r="N240" s="16">
        <v>92.7</v>
      </c>
      <c r="O240" s="16">
        <v>79.7</v>
      </c>
      <c r="P240" s="63">
        <v>45599</v>
      </c>
      <c r="Q240" s="63"/>
      <c r="R240" s="43"/>
      <c r="S240" s="32">
        <v>18.377700000000001</v>
      </c>
      <c r="T240" s="68">
        <v>-65.925299999999993</v>
      </c>
    </row>
    <row r="241" spans="1:20" ht="16.5" customHeight="1" x14ac:dyDescent="0.25">
      <c r="A241" t="s">
        <v>48</v>
      </c>
      <c r="B241" s="4">
        <v>235</v>
      </c>
      <c r="C241" s="4">
        <v>6400235</v>
      </c>
      <c r="D241" t="s">
        <v>136</v>
      </c>
      <c r="E241" t="s">
        <v>170</v>
      </c>
      <c r="F241" t="s">
        <v>170</v>
      </c>
      <c r="G241" s="4" t="s">
        <v>30</v>
      </c>
      <c r="H241" s="94">
        <v>44470</v>
      </c>
      <c r="I241" s="54" t="s">
        <v>905</v>
      </c>
      <c r="J241" s="19" t="s">
        <v>89</v>
      </c>
      <c r="K241" t="s">
        <v>1052</v>
      </c>
      <c r="L241" s="15" t="s">
        <v>40</v>
      </c>
      <c r="M241" s="16">
        <v>79.7</v>
      </c>
      <c r="N241" s="16">
        <v>93.7</v>
      </c>
      <c r="O241" s="16">
        <v>80.7</v>
      </c>
      <c r="P241" s="63">
        <v>45599</v>
      </c>
      <c r="Q241" s="63"/>
      <c r="R241" s="43"/>
      <c r="S241" s="32">
        <v>18.343499999999999</v>
      </c>
      <c r="T241" s="68">
        <v>-65.893900000000002</v>
      </c>
    </row>
    <row r="242" spans="1:20" ht="16.5" customHeight="1" x14ac:dyDescent="0.25">
      <c r="A242" t="s">
        <v>48</v>
      </c>
      <c r="B242" s="4">
        <v>947</v>
      </c>
      <c r="C242" s="4">
        <v>6400947</v>
      </c>
      <c r="D242" t="s">
        <v>136</v>
      </c>
      <c r="E242" t="s">
        <v>30</v>
      </c>
      <c r="F242" t="s">
        <v>30</v>
      </c>
      <c r="G242" s="4"/>
      <c r="H242" s="4"/>
      <c r="I242" s="54" t="s">
        <v>905</v>
      </c>
      <c r="J242" s="19" t="s">
        <v>89</v>
      </c>
      <c r="K242" t="s">
        <v>1049</v>
      </c>
      <c r="L242" s="15" t="s">
        <v>1050</v>
      </c>
      <c r="M242" s="16">
        <v>79.7</v>
      </c>
      <c r="N242" s="16">
        <v>96.7</v>
      </c>
      <c r="O242" s="16">
        <v>82.7</v>
      </c>
      <c r="P242" s="63">
        <v>45599</v>
      </c>
      <c r="Q242" s="63"/>
      <c r="R242" s="43"/>
      <c r="S242" s="32">
        <v>18.352599999999999</v>
      </c>
      <c r="T242" s="68">
        <v>-65.899900000000002</v>
      </c>
    </row>
    <row r="243" spans="1:20" ht="16.5" customHeight="1" x14ac:dyDescent="0.25">
      <c r="A243" t="s">
        <v>48</v>
      </c>
      <c r="B243" s="4">
        <v>28</v>
      </c>
      <c r="C243" s="4">
        <v>6400028</v>
      </c>
      <c r="D243" t="s">
        <v>136</v>
      </c>
      <c r="E243" t="s">
        <v>30</v>
      </c>
      <c r="F243" t="s">
        <v>30</v>
      </c>
      <c r="G243" s="4"/>
      <c r="H243" s="4"/>
      <c r="I243" s="54" t="s">
        <v>905</v>
      </c>
      <c r="J243" s="19" t="s">
        <v>1047</v>
      </c>
      <c r="K243" t="s">
        <v>1620</v>
      </c>
      <c r="L243" s="15" t="s">
        <v>831</v>
      </c>
      <c r="M243" s="16">
        <v>81.7</v>
      </c>
      <c r="N243" s="16">
        <v>99.7</v>
      </c>
      <c r="O243" s="16">
        <v>82.7</v>
      </c>
      <c r="P243" s="63">
        <v>45599</v>
      </c>
      <c r="Q243" s="63"/>
      <c r="R243" s="43"/>
      <c r="S243" s="32">
        <v>18.3779</v>
      </c>
      <c r="T243" s="68">
        <v>-65.869</v>
      </c>
    </row>
    <row r="244" spans="1:20" ht="16.5" customHeight="1" x14ac:dyDescent="0.25">
      <c r="A244" t="s">
        <v>48</v>
      </c>
      <c r="B244" s="4">
        <v>339</v>
      </c>
      <c r="C244" s="4">
        <v>6400339</v>
      </c>
      <c r="D244" t="s">
        <v>136</v>
      </c>
      <c r="E244" t="s">
        <v>30</v>
      </c>
      <c r="F244" t="s">
        <v>30</v>
      </c>
      <c r="G244" s="4"/>
      <c r="H244" s="4"/>
      <c r="I244" s="54" t="s">
        <v>905</v>
      </c>
      <c r="J244" s="19" t="s">
        <v>1047</v>
      </c>
      <c r="K244" t="s">
        <v>1621</v>
      </c>
      <c r="L244" s="15" t="s">
        <v>1048</v>
      </c>
      <c r="M244" s="16">
        <v>80.7</v>
      </c>
      <c r="N244" s="16">
        <v>96.7</v>
      </c>
      <c r="O244" s="16">
        <v>83.7</v>
      </c>
      <c r="P244" s="63">
        <v>45599</v>
      </c>
      <c r="Q244" s="63"/>
      <c r="R244" s="43"/>
      <c r="S244" s="32">
        <v>18.379000000000001</v>
      </c>
      <c r="T244" s="68">
        <v>-65.875699999999995</v>
      </c>
    </row>
    <row r="245" spans="1:20" ht="16.5" customHeight="1" x14ac:dyDescent="0.25">
      <c r="A245" t="s">
        <v>48</v>
      </c>
      <c r="B245" s="4">
        <v>359</v>
      </c>
      <c r="C245" s="4">
        <v>6400359</v>
      </c>
      <c r="D245" t="s">
        <v>136</v>
      </c>
      <c r="E245" t="s">
        <v>1739</v>
      </c>
      <c r="F245" t="s">
        <v>1739</v>
      </c>
      <c r="G245" s="4" t="s">
        <v>30</v>
      </c>
      <c r="H245" s="4"/>
      <c r="I245" s="54" t="s">
        <v>905</v>
      </c>
      <c r="J245" s="19" t="s">
        <v>1053</v>
      </c>
      <c r="K245" t="s">
        <v>1054</v>
      </c>
      <c r="L245" s="15" t="s">
        <v>42</v>
      </c>
      <c r="M245" s="16">
        <v>79.7</v>
      </c>
      <c r="N245" s="16">
        <v>95.7</v>
      </c>
      <c r="O245" s="16">
        <v>86.7</v>
      </c>
      <c r="P245" s="63">
        <v>45599</v>
      </c>
      <c r="Q245" s="63"/>
      <c r="R245" s="43"/>
      <c r="S245" s="32">
        <v>18.299099999999999</v>
      </c>
      <c r="T245" s="203">
        <v>-65.914199999999994</v>
      </c>
    </row>
    <row r="246" spans="1:20" ht="16.5" customHeight="1" x14ac:dyDescent="0.25">
      <c r="A246" t="s">
        <v>48</v>
      </c>
      <c r="B246" s="4">
        <v>2193</v>
      </c>
      <c r="C246" s="4">
        <v>3602193</v>
      </c>
      <c r="D246" t="s">
        <v>136</v>
      </c>
      <c r="E246" t="s">
        <v>36</v>
      </c>
      <c r="F246" t="s">
        <v>36</v>
      </c>
      <c r="G246" s="4"/>
      <c r="H246" s="4"/>
      <c r="I246" s="54" t="s">
        <v>88</v>
      </c>
      <c r="J246" s="19" t="s">
        <v>89</v>
      </c>
      <c r="K246" s="187" t="s">
        <v>388</v>
      </c>
      <c r="L246" s="15" t="s">
        <v>730</v>
      </c>
      <c r="M246" s="16">
        <v>85.7</v>
      </c>
      <c r="N246" s="16">
        <v>102.7</v>
      </c>
      <c r="O246" s="16">
        <v>89.7</v>
      </c>
      <c r="P246" s="63">
        <v>45599</v>
      </c>
      <c r="Q246" s="63"/>
      <c r="R246" s="43"/>
      <c r="S246" s="32">
        <v>18.3566</v>
      </c>
      <c r="T246" s="68">
        <v>-65.900599999999997</v>
      </c>
    </row>
    <row r="247" spans="1:20" ht="16.5" customHeight="1" x14ac:dyDescent="0.25">
      <c r="A247" t="s">
        <v>48</v>
      </c>
      <c r="B247" s="4">
        <v>6508</v>
      </c>
      <c r="C247" s="4">
        <v>3606508</v>
      </c>
      <c r="D247" t="s">
        <v>136</v>
      </c>
      <c r="E247" t="s">
        <v>22</v>
      </c>
      <c r="F247" t="s">
        <v>22</v>
      </c>
      <c r="G247" s="4"/>
      <c r="H247" s="4"/>
      <c r="I247" s="54" t="s">
        <v>88</v>
      </c>
      <c r="J247" s="19" t="s">
        <v>89</v>
      </c>
      <c r="K247" t="s">
        <v>31</v>
      </c>
      <c r="L247" s="15" t="s">
        <v>868</v>
      </c>
      <c r="M247" s="16">
        <v>79.7</v>
      </c>
      <c r="N247" s="16">
        <v>95.7</v>
      </c>
      <c r="P247" s="63">
        <v>45599</v>
      </c>
      <c r="Q247" s="63"/>
      <c r="R247" s="43"/>
      <c r="S247" s="32">
        <v>18.343299999999999</v>
      </c>
      <c r="T247" s="68">
        <v>-65.893100000000004</v>
      </c>
    </row>
    <row r="248" spans="1:20" ht="16.5" customHeight="1" x14ac:dyDescent="0.3">
      <c r="A248" t="s">
        <v>48</v>
      </c>
      <c r="B248" s="4">
        <v>3043</v>
      </c>
      <c r="C248" s="4">
        <v>3603043</v>
      </c>
      <c r="D248" t="s">
        <v>136</v>
      </c>
      <c r="E248" t="s">
        <v>2046</v>
      </c>
      <c r="F248" t="s">
        <v>2046</v>
      </c>
      <c r="G248" s="4" t="s">
        <v>169</v>
      </c>
      <c r="H248" s="92">
        <v>44835</v>
      </c>
      <c r="I248" s="54" t="s">
        <v>88</v>
      </c>
      <c r="J248" s="19" t="s">
        <v>1047</v>
      </c>
      <c r="K248" t="s">
        <v>432</v>
      </c>
      <c r="L248" s="15" t="s">
        <v>769</v>
      </c>
      <c r="M248" s="16">
        <v>80.7</v>
      </c>
      <c r="N248" s="16">
        <v>95.7</v>
      </c>
      <c r="P248" s="63">
        <v>45599</v>
      </c>
      <c r="Q248" s="63"/>
      <c r="R248" s="58"/>
      <c r="S248" s="32">
        <v>18.378900000000002</v>
      </c>
      <c r="T248" s="203">
        <v>-65.874799999999993</v>
      </c>
    </row>
    <row r="249" spans="1:20" ht="16.5" customHeight="1" x14ac:dyDescent="0.25">
      <c r="A249" t="s">
        <v>48</v>
      </c>
      <c r="B249" s="4">
        <v>3042</v>
      </c>
      <c r="C249" s="4">
        <v>3603042</v>
      </c>
      <c r="D249" t="s">
        <v>136</v>
      </c>
      <c r="E249" t="s">
        <v>169</v>
      </c>
      <c r="F249" t="s">
        <v>169</v>
      </c>
      <c r="G249" s="4"/>
      <c r="H249" s="4"/>
      <c r="I249" s="54" t="s">
        <v>88</v>
      </c>
      <c r="J249" s="19" t="s">
        <v>1047</v>
      </c>
      <c r="K249" t="s">
        <v>1730</v>
      </c>
      <c r="L249" s="15" t="s">
        <v>768</v>
      </c>
      <c r="M249" s="16">
        <v>78.7</v>
      </c>
      <c r="N249" s="16">
        <v>96.7</v>
      </c>
      <c r="P249" s="63">
        <v>45599</v>
      </c>
      <c r="Q249" s="63"/>
      <c r="R249" s="43"/>
      <c r="S249" s="32">
        <v>18.375599999999999</v>
      </c>
      <c r="T249" s="68">
        <v>-65.912899999999993</v>
      </c>
    </row>
    <row r="250" spans="1:20" ht="16.5" customHeight="1" x14ac:dyDescent="0.25">
      <c r="A250" t="s">
        <v>48</v>
      </c>
      <c r="B250" s="4">
        <v>940</v>
      </c>
      <c r="C250" s="4">
        <v>6400940</v>
      </c>
      <c r="D250" t="s">
        <v>136</v>
      </c>
      <c r="E250" t="s">
        <v>30</v>
      </c>
      <c r="F250" t="s">
        <v>30</v>
      </c>
      <c r="G250" s="4"/>
      <c r="H250" s="4"/>
      <c r="I250" s="54" t="s">
        <v>905</v>
      </c>
      <c r="J250" s="19" t="s">
        <v>1055</v>
      </c>
      <c r="K250" t="s">
        <v>1622</v>
      </c>
      <c r="L250" s="15" t="s">
        <v>1056</v>
      </c>
      <c r="M250" s="16">
        <v>84.7</v>
      </c>
      <c r="N250" s="16">
        <v>103.7</v>
      </c>
      <c r="P250" s="63">
        <v>45599</v>
      </c>
      <c r="Q250" s="63"/>
      <c r="R250" s="43"/>
      <c r="S250" s="32">
        <v>18.393000000000001</v>
      </c>
      <c r="T250" s="68">
        <v>-65.8874</v>
      </c>
    </row>
    <row r="251" spans="1:20" ht="16.5" customHeight="1" x14ac:dyDescent="0.25">
      <c r="A251" t="s">
        <v>48</v>
      </c>
      <c r="B251" s="4">
        <v>798</v>
      </c>
      <c r="C251" s="4">
        <v>3606798</v>
      </c>
      <c r="D251" s="1" t="s">
        <v>136</v>
      </c>
      <c r="E251" s="1" t="s">
        <v>23</v>
      </c>
      <c r="F251" s="1" t="s">
        <v>2078</v>
      </c>
      <c r="G251" s="4" t="s">
        <v>36</v>
      </c>
      <c r="H251" s="94">
        <v>45231</v>
      </c>
      <c r="I251" t="s">
        <v>88</v>
      </c>
      <c r="J251" s="1" t="s">
        <v>89</v>
      </c>
      <c r="K251" s="10" t="s">
        <v>2170</v>
      </c>
      <c r="L251" s="10" t="s">
        <v>1482</v>
      </c>
      <c r="M251" s="16">
        <v>76.7</v>
      </c>
      <c r="P251" s="63">
        <v>45599</v>
      </c>
      <c r="Q251" s="63"/>
      <c r="R251" s="4" t="s">
        <v>2121</v>
      </c>
      <c r="S251" s="32">
        <v>18.330400000000001</v>
      </c>
      <c r="T251" s="68">
        <v>-65.8887</v>
      </c>
    </row>
    <row r="252" spans="1:20" ht="16.5" customHeight="1" x14ac:dyDescent="0.25">
      <c r="A252" t="s">
        <v>48</v>
      </c>
      <c r="B252" s="4">
        <v>859</v>
      </c>
      <c r="C252" s="4">
        <v>3400859</v>
      </c>
      <c r="D252" t="s">
        <v>104</v>
      </c>
      <c r="E252" t="s">
        <v>22</v>
      </c>
      <c r="F252" t="s">
        <v>22</v>
      </c>
      <c r="G252" s="4" t="s">
        <v>30</v>
      </c>
      <c r="H252" s="4"/>
      <c r="I252" s="54" t="s">
        <v>88</v>
      </c>
      <c r="J252" s="19" t="s">
        <v>1058</v>
      </c>
      <c r="K252" t="s">
        <v>1543</v>
      </c>
      <c r="L252" s="15" t="s">
        <v>1079</v>
      </c>
      <c r="M252" s="16">
        <v>76.7</v>
      </c>
      <c r="N252" s="16">
        <v>92.7</v>
      </c>
      <c r="O252" s="16">
        <v>77.7</v>
      </c>
      <c r="P252" s="63">
        <v>45599</v>
      </c>
      <c r="Q252" s="63"/>
      <c r="R252" s="43"/>
      <c r="S252" s="32">
        <v>18.395900000000001</v>
      </c>
      <c r="T252" s="68">
        <v>-65.984399999999994</v>
      </c>
    </row>
    <row r="253" spans="1:20" ht="16.5" customHeight="1" x14ac:dyDescent="0.25">
      <c r="A253" t="s">
        <v>48</v>
      </c>
      <c r="B253" s="4">
        <v>1085</v>
      </c>
      <c r="C253" s="4">
        <v>3601085</v>
      </c>
      <c r="D253" t="s">
        <v>104</v>
      </c>
      <c r="E253" t="s">
        <v>169</v>
      </c>
      <c r="F253" t="s">
        <v>169</v>
      </c>
      <c r="G253" s="4" t="s">
        <v>224</v>
      </c>
      <c r="H253" s="94">
        <v>44805</v>
      </c>
      <c r="I253" s="54" t="s">
        <v>88</v>
      </c>
      <c r="J253" s="19" t="s">
        <v>1058</v>
      </c>
      <c r="K253" t="s">
        <v>1942</v>
      </c>
      <c r="L253" s="15" t="s">
        <v>601</v>
      </c>
      <c r="M253" s="16">
        <v>77.7</v>
      </c>
      <c r="N253" s="16">
        <v>94.7</v>
      </c>
      <c r="O253" s="16">
        <v>78.7</v>
      </c>
      <c r="P253" s="63">
        <v>45599</v>
      </c>
      <c r="Q253" s="63"/>
      <c r="R253" s="43"/>
      <c r="S253" s="32">
        <v>18.3965</v>
      </c>
      <c r="T253" s="68">
        <v>-65.985299999999995</v>
      </c>
    </row>
    <row r="254" spans="1:20" ht="16.5" customHeight="1" x14ac:dyDescent="0.25">
      <c r="A254" t="s">
        <v>48</v>
      </c>
      <c r="B254" s="4">
        <v>10021</v>
      </c>
      <c r="C254" s="4">
        <v>3610003</v>
      </c>
      <c r="D254" t="s">
        <v>104</v>
      </c>
      <c r="E254" t="s">
        <v>170</v>
      </c>
      <c r="F254" t="s">
        <v>170</v>
      </c>
      <c r="G254" s="4"/>
      <c r="H254" s="4"/>
      <c r="I254" s="173" t="s">
        <v>88</v>
      </c>
      <c r="J254" s="174" t="s">
        <v>900</v>
      </c>
      <c r="K254" t="s">
        <v>2051</v>
      </c>
      <c r="L254" s="175" t="s">
        <v>2052</v>
      </c>
      <c r="M254" s="16">
        <v>79.7</v>
      </c>
      <c r="N254" s="16">
        <v>95.7</v>
      </c>
      <c r="O254" s="16">
        <v>79.7</v>
      </c>
      <c r="P254" s="63">
        <v>45599</v>
      </c>
      <c r="Q254" s="63"/>
      <c r="R254" s="177"/>
      <c r="S254" s="178">
        <v>18.3457778</v>
      </c>
      <c r="T254" s="68">
        <v>-65.969836111111107</v>
      </c>
    </row>
    <row r="255" spans="1:20" ht="16.5" customHeight="1" x14ac:dyDescent="0.25">
      <c r="A255" t="s">
        <v>48</v>
      </c>
      <c r="B255" s="4">
        <v>1084</v>
      </c>
      <c r="C255" s="4">
        <v>3601084</v>
      </c>
      <c r="D255" t="s">
        <v>104</v>
      </c>
      <c r="E255" t="s">
        <v>22</v>
      </c>
      <c r="F255" t="s">
        <v>22</v>
      </c>
      <c r="G255" s="4"/>
      <c r="H255" s="4"/>
      <c r="I255" s="54" t="s">
        <v>88</v>
      </c>
      <c r="J255" s="19" t="s">
        <v>900</v>
      </c>
      <c r="K255" t="s">
        <v>223</v>
      </c>
      <c r="L255" s="15" t="s">
        <v>1912</v>
      </c>
      <c r="M255" s="16">
        <v>78.7</v>
      </c>
      <c r="N255" s="16">
        <v>94.7</v>
      </c>
      <c r="O255" s="16">
        <v>80.7</v>
      </c>
      <c r="P255" s="63">
        <v>45599</v>
      </c>
      <c r="Q255" s="63"/>
      <c r="R255" s="43"/>
      <c r="S255" s="32">
        <v>18.4163</v>
      </c>
      <c r="T255" s="68">
        <v>-65.984200000000001</v>
      </c>
    </row>
    <row r="256" spans="1:20" ht="16.5" customHeight="1" x14ac:dyDescent="0.3">
      <c r="A256" t="s">
        <v>48</v>
      </c>
      <c r="B256" s="4">
        <v>3073</v>
      </c>
      <c r="C256" s="4">
        <v>3603073</v>
      </c>
      <c r="D256" t="s">
        <v>104</v>
      </c>
      <c r="E256" t="s">
        <v>2046</v>
      </c>
      <c r="F256" t="s">
        <v>2046</v>
      </c>
      <c r="G256" s="4" t="s">
        <v>169</v>
      </c>
      <c r="H256" s="92">
        <v>44805</v>
      </c>
      <c r="I256" s="54" t="s">
        <v>88</v>
      </c>
      <c r="J256" s="19" t="s">
        <v>1058</v>
      </c>
      <c r="K256" s="15" t="s">
        <v>1941</v>
      </c>
      <c r="L256" s="15" t="s">
        <v>1940</v>
      </c>
      <c r="M256" s="16">
        <v>78.7</v>
      </c>
      <c r="N256" s="16">
        <v>94.7</v>
      </c>
      <c r="O256" s="16">
        <v>82.7</v>
      </c>
      <c r="P256" s="63">
        <v>45599</v>
      </c>
      <c r="Q256" s="63"/>
      <c r="R256" s="58"/>
      <c r="S256" s="32">
        <v>18.3979</v>
      </c>
      <c r="T256" s="68">
        <v>-65.9893</v>
      </c>
    </row>
    <row r="257" spans="1:20" ht="16.5" customHeight="1" x14ac:dyDescent="0.3">
      <c r="A257" t="s">
        <v>48</v>
      </c>
      <c r="B257" s="4">
        <v>3085</v>
      </c>
      <c r="C257" s="4">
        <v>3603085</v>
      </c>
      <c r="D257" t="s">
        <v>104</v>
      </c>
      <c r="E257" t="s">
        <v>2046</v>
      </c>
      <c r="F257" t="s">
        <v>2046</v>
      </c>
      <c r="G257" s="4" t="s">
        <v>169</v>
      </c>
      <c r="H257" s="92">
        <v>44805</v>
      </c>
      <c r="I257" s="54" t="s">
        <v>88</v>
      </c>
      <c r="J257" s="19" t="s">
        <v>900</v>
      </c>
      <c r="K257" t="s">
        <v>461</v>
      </c>
      <c r="L257" s="15" t="s">
        <v>2042</v>
      </c>
      <c r="M257" s="16">
        <v>78.7</v>
      </c>
      <c r="N257" s="16">
        <v>94.7</v>
      </c>
      <c r="O257" s="16">
        <v>82.7</v>
      </c>
      <c r="P257" s="63">
        <v>45599</v>
      </c>
      <c r="Q257" s="63"/>
      <c r="R257" s="58"/>
      <c r="S257" s="32">
        <v>18.415800000000001</v>
      </c>
      <c r="T257" s="68">
        <v>-65.988699999999994</v>
      </c>
    </row>
    <row r="258" spans="1:20" ht="16.5" customHeight="1" x14ac:dyDescent="0.3">
      <c r="A258" t="s">
        <v>48</v>
      </c>
      <c r="B258" s="4">
        <v>3215</v>
      </c>
      <c r="C258" s="4">
        <v>3603215</v>
      </c>
      <c r="D258" t="s">
        <v>104</v>
      </c>
      <c r="E258" t="s">
        <v>169</v>
      </c>
      <c r="F258" t="s">
        <v>169</v>
      </c>
      <c r="G258" s="4" t="s">
        <v>169</v>
      </c>
      <c r="H258" s="94">
        <v>44958</v>
      </c>
      <c r="I258" s="54" t="s">
        <v>88</v>
      </c>
      <c r="J258" s="19" t="s">
        <v>1062</v>
      </c>
      <c r="K258" s="15" t="s">
        <v>2079</v>
      </c>
      <c r="L258" s="15" t="s">
        <v>1986</v>
      </c>
      <c r="M258" s="16">
        <v>78.7</v>
      </c>
      <c r="N258" s="16">
        <v>95.7</v>
      </c>
      <c r="O258" s="16">
        <v>82.7</v>
      </c>
      <c r="P258" s="63">
        <v>45599</v>
      </c>
      <c r="Q258" s="63"/>
      <c r="R258" s="58"/>
      <c r="S258" s="32">
        <v>18.384399999999999</v>
      </c>
      <c r="T258" s="68">
        <v>-65.984499999999997</v>
      </c>
    </row>
    <row r="259" spans="1:20" ht="16.5" customHeight="1" x14ac:dyDescent="0.25">
      <c r="A259" t="s">
        <v>48</v>
      </c>
      <c r="B259" s="4">
        <v>19</v>
      </c>
      <c r="C259" s="4">
        <v>6400019</v>
      </c>
      <c r="D259" t="s">
        <v>104</v>
      </c>
      <c r="E259" t="s">
        <v>30</v>
      </c>
      <c r="F259" t="s">
        <v>30</v>
      </c>
      <c r="G259" s="4"/>
      <c r="H259" s="4"/>
      <c r="I259" s="54" t="s">
        <v>1579</v>
      </c>
      <c r="J259" s="19" t="s">
        <v>1045</v>
      </c>
      <c r="K259" t="s">
        <v>1624</v>
      </c>
      <c r="L259" s="15" t="s">
        <v>1065</v>
      </c>
      <c r="M259" s="16">
        <v>79.7</v>
      </c>
      <c r="N259" s="16">
        <v>96.7</v>
      </c>
      <c r="O259" s="16">
        <v>82.7</v>
      </c>
      <c r="P259" s="63">
        <v>45599</v>
      </c>
      <c r="Q259" s="63"/>
      <c r="R259" s="43"/>
      <c r="S259" s="32">
        <v>18.380299999999998</v>
      </c>
      <c r="T259" s="68">
        <v>-65.963300000000004</v>
      </c>
    </row>
    <row r="260" spans="1:20" ht="16.5" customHeight="1" x14ac:dyDescent="0.25">
      <c r="A260" t="s">
        <v>48</v>
      </c>
      <c r="B260" s="4">
        <v>907</v>
      </c>
      <c r="C260" s="4">
        <v>6400907</v>
      </c>
      <c r="D260" t="s">
        <v>104</v>
      </c>
      <c r="E260" t="s">
        <v>30</v>
      </c>
      <c r="F260" t="s">
        <v>30</v>
      </c>
      <c r="G260" s="4"/>
      <c r="H260" s="4"/>
      <c r="I260" s="54" t="s">
        <v>1579</v>
      </c>
      <c r="J260" s="19" t="s">
        <v>1059</v>
      </c>
      <c r="K260" t="s">
        <v>1630</v>
      </c>
      <c r="L260" s="15" t="s">
        <v>1081</v>
      </c>
      <c r="M260" s="16">
        <v>79.7</v>
      </c>
      <c r="N260" s="16">
        <v>95.7</v>
      </c>
      <c r="O260" s="16">
        <v>83.7</v>
      </c>
      <c r="P260" s="63">
        <v>45599</v>
      </c>
      <c r="Q260" s="63"/>
      <c r="R260" s="43"/>
      <c r="S260" s="32">
        <v>18.395499999999998</v>
      </c>
      <c r="T260" s="68">
        <v>-65.951899999999995</v>
      </c>
    </row>
    <row r="261" spans="1:20" ht="16.5" customHeight="1" x14ac:dyDescent="0.25">
      <c r="A261" t="s">
        <v>48</v>
      </c>
      <c r="B261" s="4">
        <v>338</v>
      </c>
      <c r="C261" s="4">
        <v>6400338</v>
      </c>
      <c r="D261" t="s">
        <v>104</v>
      </c>
      <c r="E261" t="s">
        <v>1739</v>
      </c>
      <c r="F261" t="s">
        <v>1739</v>
      </c>
      <c r="G261" s="4" t="s">
        <v>30</v>
      </c>
      <c r="H261" s="94">
        <v>44378</v>
      </c>
      <c r="I261" s="54" t="s">
        <v>1579</v>
      </c>
      <c r="J261" s="19" t="s">
        <v>1046</v>
      </c>
      <c r="K261" t="s">
        <v>1629</v>
      </c>
      <c r="L261" s="15" t="s">
        <v>2025</v>
      </c>
      <c r="M261" s="16">
        <v>82.7</v>
      </c>
      <c r="N261" s="16">
        <v>95.7</v>
      </c>
      <c r="O261" s="16">
        <v>83.7</v>
      </c>
      <c r="P261" s="63">
        <v>45599</v>
      </c>
      <c r="Q261" s="63"/>
      <c r="R261" s="43"/>
      <c r="S261" s="32">
        <v>18.3767</v>
      </c>
      <c r="T261" s="68">
        <v>-65.918000000000006</v>
      </c>
    </row>
    <row r="262" spans="1:20" ht="16.5" customHeight="1" x14ac:dyDescent="0.25">
      <c r="A262" t="s">
        <v>48</v>
      </c>
      <c r="B262" s="4">
        <v>237</v>
      </c>
      <c r="C262" s="4">
        <v>6400237</v>
      </c>
      <c r="D262" t="s">
        <v>104</v>
      </c>
      <c r="E262" t="s">
        <v>30</v>
      </c>
      <c r="F262" t="s">
        <v>30</v>
      </c>
      <c r="G262" s="4"/>
      <c r="H262" s="4"/>
      <c r="I262" s="54" t="s">
        <v>1579</v>
      </c>
      <c r="J262" s="19" t="s">
        <v>1058</v>
      </c>
      <c r="K262" t="s">
        <v>995</v>
      </c>
      <c r="L262" s="15" t="s">
        <v>1070</v>
      </c>
      <c r="M262" s="16">
        <v>81.7</v>
      </c>
      <c r="N262" s="16">
        <v>96.7</v>
      </c>
      <c r="O262" s="16">
        <v>83.7</v>
      </c>
      <c r="P262" s="63">
        <v>45599</v>
      </c>
      <c r="Q262" s="63"/>
      <c r="R262" s="43"/>
      <c r="S262" s="32">
        <v>18.395099999999999</v>
      </c>
      <c r="T262" s="68">
        <v>-65.982299999999995</v>
      </c>
    </row>
    <row r="263" spans="1:20" ht="16.5" customHeight="1" x14ac:dyDescent="0.25">
      <c r="A263" t="s">
        <v>48</v>
      </c>
      <c r="B263" s="4">
        <v>173</v>
      </c>
      <c r="C263" s="4">
        <v>6400173</v>
      </c>
      <c r="D263" t="s">
        <v>104</v>
      </c>
      <c r="E263" t="s">
        <v>30</v>
      </c>
      <c r="F263" t="s">
        <v>30</v>
      </c>
      <c r="G263" s="4"/>
      <c r="H263" s="4"/>
      <c r="I263" s="54" t="s">
        <v>1579</v>
      </c>
      <c r="J263" s="19" t="s">
        <v>898</v>
      </c>
      <c r="K263" s="10" t="s">
        <v>897</v>
      </c>
      <c r="L263" s="15" t="s">
        <v>826</v>
      </c>
      <c r="M263" s="16">
        <v>78.7</v>
      </c>
      <c r="N263" s="16">
        <v>96.7</v>
      </c>
      <c r="O263" s="16">
        <v>85.7</v>
      </c>
      <c r="P263" s="63">
        <v>45599</v>
      </c>
      <c r="Q263" s="63"/>
      <c r="R263" s="43"/>
      <c r="S263" s="32">
        <v>18.425599999999999</v>
      </c>
      <c r="T263" s="68">
        <v>-65.988500000000002</v>
      </c>
    </row>
    <row r="264" spans="1:20" ht="16.5" customHeight="1" x14ac:dyDescent="0.25">
      <c r="A264" t="s">
        <v>48</v>
      </c>
      <c r="B264" s="4">
        <v>198</v>
      </c>
      <c r="C264" s="4">
        <v>6400198</v>
      </c>
      <c r="D264" t="s">
        <v>104</v>
      </c>
      <c r="E264" t="s">
        <v>1739</v>
      </c>
      <c r="F264" t="s">
        <v>1739</v>
      </c>
      <c r="G264" s="4" t="s">
        <v>30</v>
      </c>
      <c r="H264" s="4"/>
      <c r="I264" s="54" t="s">
        <v>1579</v>
      </c>
      <c r="J264" s="19" t="s">
        <v>900</v>
      </c>
      <c r="K264" t="s">
        <v>899</v>
      </c>
      <c r="L264" s="15" t="s">
        <v>827</v>
      </c>
      <c r="M264" s="16">
        <v>79.7</v>
      </c>
      <c r="N264" s="16">
        <v>98.7</v>
      </c>
      <c r="O264" s="16">
        <v>85.7</v>
      </c>
      <c r="P264" s="63">
        <v>45599</v>
      </c>
      <c r="Q264" s="63"/>
      <c r="R264" s="43"/>
      <c r="S264" s="32">
        <v>18.418600000000001</v>
      </c>
      <c r="T264" s="68">
        <v>-65.978999999999999</v>
      </c>
    </row>
    <row r="265" spans="1:20" ht="16.5" customHeight="1" x14ac:dyDescent="0.25">
      <c r="A265" t="s">
        <v>48</v>
      </c>
      <c r="B265" s="4">
        <v>923</v>
      </c>
      <c r="C265" s="4">
        <v>6400923</v>
      </c>
      <c r="D265" t="s">
        <v>104</v>
      </c>
      <c r="E265" t="s">
        <v>1739</v>
      </c>
      <c r="F265" t="s">
        <v>1739</v>
      </c>
      <c r="G265" s="4" t="s">
        <v>30</v>
      </c>
      <c r="H265" s="4"/>
      <c r="I265" s="54" t="s">
        <v>1579</v>
      </c>
      <c r="J265" s="19" t="s">
        <v>1082</v>
      </c>
      <c r="K265" t="s">
        <v>988</v>
      </c>
      <c r="L265" s="15" t="s">
        <v>1517</v>
      </c>
      <c r="M265" s="16">
        <v>81.7</v>
      </c>
      <c r="N265" s="16">
        <v>98.7</v>
      </c>
      <c r="O265" s="16">
        <v>85.7</v>
      </c>
      <c r="P265" s="63">
        <v>45599</v>
      </c>
      <c r="Q265" s="63"/>
      <c r="R265" s="43"/>
      <c r="S265" s="32">
        <v>18.381499999999999</v>
      </c>
      <c r="T265" s="68">
        <v>-65.971999999999994</v>
      </c>
    </row>
    <row r="266" spans="1:20" ht="16.5" customHeight="1" x14ac:dyDescent="0.25">
      <c r="A266" t="s">
        <v>48</v>
      </c>
      <c r="B266" s="4">
        <v>12</v>
      </c>
      <c r="C266" s="4">
        <v>6400012</v>
      </c>
      <c r="D266" t="s">
        <v>104</v>
      </c>
      <c r="E266" t="s">
        <v>1739</v>
      </c>
      <c r="F266" t="s">
        <v>1739</v>
      </c>
      <c r="G266" s="4" t="s">
        <v>30</v>
      </c>
      <c r="H266" s="94">
        <v>44866</v>
      </c>
      <c r="I266" s="54" t="s">
        <v>1579</v>
      </c>
      <c r="J266" s="19" t="s">
        <v>898</v>
      </c>
      <c r="K266" t="s">
        <v>1623</v>
      </c>
      <c r="L266" s="15" t="s">
        <v>1793</v>
      </c>
      <c r="M266" s="16">
        <v>79.7</v>
      </c>
      <c r="N266" s="16">
        <v>99.7</v>
      </c>
      <c r="O266" s="16">
        <v>85.7</v>
      </c>
      <c r="P266" s="63">
        <v>45599</v>
      </c>
      <c r="Q266" s="63"/>
      <c r="R266" s="43"/>
      <c r="S266" s="32">
        <v>18.423500000000001</v>
      </c>
      <c r="T266" s="68">
        <v>-65.988399999999999</v>
      </c>
    </row>
    <row r="267" spans="1:20" ht="16.5" customHeight="1" x14ac:dyDescent="0.25">
      <c r="A267" t="s">
        <v>48</v>
      </c>
      <c r="B267" s="4">
        <v>277</v>
      </c>
      <c r="C267" s="4">
        <v>6400277</v>
      </c>
      <c r="D267" t="s">
        <v>104</v>
      </c>
      <c r="E267" t="s">
        <v>30</v>
      </c>
      <c r="F267" t="s">
        <v>30</v>
      </c>
      <c r="G267" s="4"/>
      <c r="H267" s="4"/>
      <c r="I267" s="54" t="s">
        <v>1580</v>
      </c>
      <c r="J267" s="19" t="s">
        <v>1060</v>
      </c>
      <c r="K267" t="s">
        <v>180</v>
      </c>
      <c r="L267" s="15" t="s">
        <v>1073</v>
      </c>
      <c r="M267" s="16">
        <v>82.7</v>
      </c>
      <c r="N267" s="16">
        <v>99.7</v>
      </c>
      <c r="O267" s="16">
        <v>85.7</v>
      </c>
      <c r="P267" s="63">
        <v>45599</v>
      </c>
      <c r="Q267" s="63"/>
      <c r="R267" s="43"/>
      <c r="S267" s="32">
        <v>18.4468</v>
      </c>
      <c r="T267" s="203">
        <v>-66.052099999999996</v>
      </c>
    </row>
    <row r="268" spans="1:20" ht="16.5" customHeight="1" x14ac:dyDescent="0.25">
      <c r="A268" t="s">
        <v>48</v>
      </c>
      <c r="B268" s="4">
        <v>2007</v>
      </c>
      <c r="C268" s="4">
        <v>3602007</v>
      </c>
      <c r="D268" t="s">
        <v>104</v>
      </c>
      <c r="E268" t="s">
        <v>36</v>
      </c>
      <c r="F268" t="s">
        <v>36</v>
      </c>
      <c r="G268" s="4"/>
      <c r="H268" s="4"/>
      <c r="I268" s="54" t="s">
        <v>88</v>
      </c>
      <c r="J268" s="19" t="s">
        <v>1059</v>
      </c>
      <c r="K268" t="s">
        <v>295</v>
      </c>
      <c r="L268" s="15" t="s">
        <v>1829</v>
      </c>
      <c r="M268" s="16">
        <v>80.7</v>
      </c>
      <c r="N268" s="16">
        <v>95.7</v>
      </c>
      <c r="O268" s="16">
        <v>86.7</v>
      </c>
      <c r="P268" s="63">
        <v>45599</v>
      </c>
      <c r="Q268" s="63"/>
      <c r="R268" s="43"/>
      <c r="S268" s="32">
        <v>18.4057</v>
      </c>
      <c r="T268" s="68">
        <v>-65.966200000000001</v>
      </c>
    </row>
    <row r="269" spans="1:20" ht="16.5" customHeight="1" x14ac:dyDescent="0.25">
      <c r="A269" t="s">
        <v>48</v>
      </c>
      <c r="B269" s="4">
        <v>2010</v>
      </c>
      <c r="C269" s="4">
        <v>3602010</v>
      </c>
      <c r="D269" t="s">
        <v>104</v>
      </c>
      <c r="E269" t="s">
        <v>36</v>
      </c>
      <c r="F269" t="s">
        <v>36</v>
      </c>
      <c r="G269" s="4"/>
      <c r="H269" s="4"/>
      <c r="I269" s="54" t="s">
        <v>88</v>
      </c>
      <c r="J269" s="19" t="s">
        <v>1046</v>
      </c>
      <c r="K269" t="s">
        <v>1832</v>
      </c>
      <c r="L269" s="15" t="s">
        <v>1831</v>
      </c>
      <c r="M269" s="16">
        <v>82.7</v>
      </c>
      <c r="N269" s="16">
        <v>97.7</v>
      </c>
      <c r="O269" s="16">
        <v>87.7</v>
      </c>
      <c r="P269" s="63">
        <v>45599</v>
      </c>
      <c r="Q269" s="63"/>
      <c r="R269" s="43"/>
      <c r="S269" s="32">
        <v>18.376300000000001</v>
      </c>
      <c r="T269" s="68">
        <v>-65.935199999999995</v>
      </c>
    </row>
    <row r="270" spans="1:20" ht="16.5" customHeight="1" x14ac:dyDescent="0.3">
      <c r="A270" t="s">
        <v>48</v>
      </c>
      <c r="B270" s="4">
        <v>3078</v>
      </c>
      <c r="C270" s="4">
        <v>3603078</v>
      </c>
      <c r="D270" t="s">
        <v>104</v>
      </c>
      <c r="E270" t="s">
        <v>2046</v>
      </c>
      <c r="F270" t="s">
        <v>2046</v>
      </c>
      <c r="G270" s="4" t="s">
        <v>169</v>
      </c>
      <c r="H270" s="92">
        <v>44835</v>
      </c>
      <c r="I270" s="54" t="s">
        <v>88</v>
      </c>
      <c r="J270" s="19" t="s">
        <v>1064</v>
      </c>
      <c r="K270" t="s">
        <v>457</v>
      </c>
      <c r="L270" s="15" t="s">
        <v>789</v>
      </c>
      <c r="M270" s="16">
        <v>83.7</v>
      </c>
      <c r="N270" s="16">
        <v>97.7</v>
      </c>
      <c r="O270" s="16">
        <v>87.7</v>
      </c>
      <c r="P270" s="63">
        <v>45599</v>
      </c>
      <c r="Q270" s="63"/>
      <c r="R270" s="58"/>
      <c r="S270" s="32">
        <v>18.393999999999998</v>
      </c>
      <c r="T270" s="68">
        <v>-66.000100000000003</v>
      </c>
    </row>
    <row r="271" spans="1:20" ht="16.5" customHeight="1" x14ac:dyDescent="0.3">
      <c r="A271" t="s">
        <v>48</v>
      </c>
      <c r="B271" s="4">
        <v>3091</v>
      </c>
      <c r="C271" s="4">
        <v>3603091</v>
      </c>
      <c r="D271" t="s">
        <v>104</v>
      </c>
      <c r="E271" t="s">
        <v>2046</v>
      </c>
      <c r="F271" t="s">
        <v>2046</v>
      </c>
      <c r="G271" s="4" t="s">
        <v>169</v>
      </c>
      <c r="H271" s="92">
        <v>44805</v>
      </c>
      <c r="I271" s="54" t="s">
        <v>90</v>
      </c>
      <c r="J271" s="19" t="s">
        <v>1060</v>
      </c>
      <c r="K271" t="s">
        <v>437</v>
      </c>
      <c r="L271" s="15" t="s">
        <v>794</v>
      </c>
      <c r="M271" s="16">
        <v>83.7</v>
      </c>
      <c r="N271" s="16">
        <v>99.7</v>
      </c>
      <c r="O271" s="16">
        <v>90.7</v>
      </c>
      <c r="P271" s="63">
        <v>45599</v>
      </c>
      <c r="Q271" s="63"/>
      <c r="R271" s="58"/>
      <c r="S271" s="32">
        <v>18.445599999999999</v>
      </c>
      <c r="T271" s="68">
        <v>-66.033100000000005</v>
      </c>
    </row>
    <row r="272" spans="1:20" ht="16.5" customHeight="1" x14ac:dyDescent="0.25">
      <c r="A272" t="s">
        <v>48</v>
      </c>
      <c r="B272" s="4">
        <v>2009</v>
      </c>
      <c r="C272" s="4">
        <v>3602009</v>
      </c>
      <c r="D272" t="s">
        <v>104</v>
      </c>
      <c r="E272" t="s">
        <v>36</v>
      </c>
      <c r="F272" t="s">
        <v>36</v>
      </c>
      <c r="G272" s="4"/>
      <c r="H272" s="4"/>
      <c r="I272" s="54" t="s">
        <v>88</v>
      </c>
      <c r="J272" s="19" t="s">
        <v>1045</v>
      </c>
      <c r="K272" t="s">
        <v>297</v>
      </c>
      <c r="L272" s="15" t="s">
        <v>1830</v>
      </c>
      <c r="M272" s="16">
        <v>81.7</v>
      </c>
      <c r="N272" s="16">
        <v>98.7</v>
      </c>
      <c r="O272" s="16">
        <v>91.7</v>
      </c>
      <c r="P272" s="63">
        <v>45599</v>
      </c>
      <c r="Q272" s="63"/>
      <c r="R272" s="43"/>
      <c r="S272" s="32">
        <v>18.376100000000001</v>
      </c>
      <c r="T272" s="68">
        <v>-65.956400000000002</v>
      </c>
    </row>
    <row r="273" spans="1:20" ht="16.5" customHeight="1" x14ac:dyDescent="0.25">
      <c r="A273" t="s">
        <v>48</v>
      </c>
      <c r="B273" s="4">
        <v>976</v>
      </c>
      <c r="C273" s="4">
        <v>6400976</v>
      </c>
      <c r="D273" t="s">
        <v>104</v>
      </c>
      <c r="E273" t="s">
        <v>30</v>
      </c>
      <c r="F273" t="s">
        <v>30</v>
      </c>
      <c r="G273" s="4"/>
      <c r="H273" s="4"/>
      <c r="I273" s="54" t="s">
        <v>1579</v>
      </c>
      <c r="J273" s="19" t="s">
        <v>900</v>
      </c>
      <c r="K273" t="s">
        <v>1631</v>
      </c>
      <c r="L273" s="15" t="s">
        <v>1083</v>
      </c>
      <c r="M273" s="16">
        <v>88.7</v>
      </c>
      <c r="N273" s="16">
        <v>99.7</v>
      </c>
      <c r="O273" s="16">
        <v>127.7</v>
      </c>
      <c r="P273" s="63">
        <v>45599</v>
      </c>
      <c r="Q273" s="63"/>
      <c r="R273" s="43"/>
      <c r="S273" s="32">
        <v>18.4178</v>
      </c>
      <c r="T273" s="203">
        <v>-65.982399999999998</v>
      </c>
    </row>
    <row r="274" spans="1:20" ht="16.5" customHeight="1" x14ac:dyDescent="0.25">
      <c r="A274" t="s">
        <v>48</v>
      </c>
      <c r="B274" s="4">
        <v>794</v>
      </c>
      <c r="C274" s="4">
        <v>6400794</v>
      </c>
      <c r="D274" t="s">
        <v>104</v>
      </c>
      <c r="E274" t="s">
        <v>1739</v>
      </c>
      <c r="F274" t="s">
        <v>1739</v>
      </c>
      <c r="G274" s="4" t="s">
        <v>1933</v>
      </c>
      <c r="H274" s="94">
        <v>44013</v>
      </c>
      <c r="I274" s="54" t="s">
        <v>88</v>
      </c>
      <c r="J274" s="19" t="s">
        <v>1057</v>
      </c>
      <c r="K274" t="s">
        <v>1540</v>
      </c>
      <c r="L274" s="15" t="s">
        <v>1078</v>
      </c>
      <c r="M274" s="16">
        <v>76.7</v>
      </c>
      <c r="N274" s="16">
        <v>92.7</v>
      </c>
      <c r="P274" s="63">
        <v>45599</v>
      </c>
      <c r="Q274" s="63"/>
      <c r="R274" s="43"/>
      <c r="S274" s="32">
        <v>18.399699999999999</v>
      </c>
      <c r="T274" s="68">
        <v>-65.967399999999998</v>
      </c>
    </row>
    <row r="275" spans="1:20" ht="16.5" customHeight="1" x14ac:dyDescent="0.25">
      <c r="A275" t="s">
        <v>48</v>
      </c>
      <c r="B275" s="4">
        <v>1031</v>
      </c>
      <c r="C275" s="4">
        <v>3601031</v>
      </c>
      <c r="D275" t="s">
        <v>104</v>
      </c>
      <c r="E275" t="s">
        <v>22</v>
      </c>
      <c r="F275" t="s">
        <v>22</v>
      </c>
      <c r="G275" s="4"/>
      <c r="H275" s="4"/>
      <c r="I275" s="54" t="s">
        <v>88</v>
      </c>
      <c r="J275" s="19" t="s">
        <v>1057</v>
      </c>
      <c r="K275" t="s">
        <v>198</v>
      </c>
      <c r="L275" s="15" t="s">
        <v>572</v>
      </c>
      <c r="M275" s="16">
        <v>76.7</v>
      </c>
      <c r="N275" s="16">
        <v>92.7</v>
      </c>
      <c r="P275" s="63">
        <v>45599</v>
      </c>
      <c r="Q275" s="63"/>
      <c r="R275" s="43"/>
      <c r="S275" s="32">
        <v>18.409700000000001</v>
      </c>
      <c r="T275" s="68">
        <v>-65.966999999999999</v>
      </c>
    </row>
    <row r="276" spans="1:20" ht="16.5" customHeight="1" x14ac:dyDescent="0.25">
      <c r="A276" t="s">
        <v>48</v>
      </c>
      <c r="B276" s="4">
        <v>791</v>
      </c>
      <c r="C276" s="4">
        <v>6400791</v>
      </c>
      <c r="D276" t="s">
        <v>104</v>
      </c>
      <c r="E276" t="s">
        <v>1739</v>
      </c>
      <c r="F276" t="s">
        <v>1739</v>
      </c>
      <c r="G276" s="4" t="s">
        <v>30</v>
      </c>
      <c r="H276" s="94">
        <v>43983</v>
      </c>
      <c r="I276" s="54" t="s">
        <v>88</v>
      </c>
      <c r="J276" s="19" t="s">
        <v>1061</v>
      </c>
      <c r="K276" t="s">
        <v>1999</v>
      </c>
      <c r="L276" s="15" t="s">
        <v>1077</v>
      </c>
      <c r="M276" s="16">
        <v>77.7</v>
      </c>
      <c r="N276" s="16">
        <v>93.7</v>
      </c>
      <c r="P276" s="63">
        <v>45599</v>
      </c>
      <c r="Q276" s="63"/>
      <c r="R276" s="69"/>
      <c r="S276" s="32">
        <v>18.407599999999999</v>
      </c>
      <c r="T276" s="68">
        <v>-66.002200000000002</v>
      </c>
    </row>
    <row r="277" spans="1:20" ht="16.5" customHeight="1" x14ac:dyDescent="0.25">
      <c r="A277" t="s">
        <v>48</v>
      </c>
      <c r="B277" s="4">
        <v>902</v>
      </c>
      <c r="C277" s="4">
        <v>6400902</v>
      </c>
      <c r="D277" t="s">
        <v>104</v>
      </c>
      <c r="E277" t="s">
        <v>1739</v>
      </c>
      <c r="F277" t="s">
        <v>1739</v>
      </c>
      <c r="G277" s="4" t="s">
        <v>1933</v>
      </c>
      <c r="H277" s="94">
        <v>43891</v>
      </c>
      <c r="I277" s="54" t="s">
        <v>1579</v>
      </c>
      <c r="J277" s="19" t="s">
        <v>1064</v>
      </c>
      <c r="K277" t="s">
        <v>1983</v>
      </c>
      <c r="L277" s="15" t="s">
        <v>1080</v>
      </c>
      <c r="M277" s="16">
        <v>77.7</v>
      </c>
      <c r="N277" s="16">
        <v>93.7</v>
      </c>
      <c r="P277" s="63">
        <v>45599</v>
      </c>
      <c r="Q277" s="63"/>
      <c r="R277" s="43"/>
      <c r="S277" s="32">
        <v>18.396999999999998</v>
      </c>
      <c r="T277" s="68">
        <v>-66.005300000000005</v>
      </c>
    </row>
    <row r="278" spans="1:20" ht="16.5" customHeight="1" x14ac:dyDescent="0.25">
      <c r="A278" t="s">
        <v>48</v>
      </c>
      <c r="B278" s="4">
        <v>243</v>
      </c>
      <c r="C278" s="4">
        <v>6400243</v>
      </c>
      <c r="D278" t="s">
        <v>104</v>
      </c>
      <c r="E278" t="s">
        <v>1739</v>
      </c>
      <c r="F278" t="s">
        <v>1739</v>
      </c>
      <c r="G278" s="4" t="s">
        <v>30</v>
      </c>
      <c r="H278" s="4"/>
      <c r="I278" s="54" t="s">
        <v>1579</v>
      </c>
      <c r="J278" s="19" t="s">
        <v>1058</v>
      </c>
      <c r="K278" t="s">
        <v>1071</v>
      </c>
      <c r="L278" s="15" t="s">
        <v>1072</v>
      </c>
      <c r="M278" s="16">
        <v>78.7</v>
      </c>
      <c r="N278" s="16">
        <v>94.7</v>
      </c>
      <c r="P278" s="63">
        <v>45599</v>
      </c>
      <c r="Q278" s="63"/>
      <c r="R278" s="43"/>
      <c r="S278" s="32">
        <v>18.395099999999999</v>
      </c>
      <c r="T278" s="203">
        <v>-65.983099999999993</v>
      </c>
    </row>
    <row r="279" spans="1:20" ht="16.5" customHeight="1" x14ac:dyDescent="0.25">
      <c r="A279" t="s">
        <v>48</v>
      </c>
      <c r="B279" s="4">
        <v>2107</v>
      </c>
      <c r="C279" s="4">
        <v>3602107</v>
      </c>
      <c r="D279" t="s">
        <v>104</v>
      </c>
      <c r="E279" t="s">
        <v>36</v>
      </c>
      <c r="F279" t="s">
        <v>36</v>
      </c>
      <c r="G279" s="4"/>
      <c r="H279" s="4"/>
      <c r="I279" s="54" t="s">
        <v>88</v>
      </c>
      <c r="J279" s="19" t="s">
        <v>1061</v>
      </c>
      <c r="K279" t="s">
        <v>351</v>
      </c>
      <c r="L279" s="15" t="s">
        <v>1825</v>
      </c>
      <c r="M279" s="16">
        <v>78.7</v>
      </c>
      <c r="N279" s="16">
        <v>94.7</v>
      </c>
      <c r="P279" s="63">
        <v>45599</v>
      </c>
      <c r="Q279" s="63"/>
      <c r="R279" s="43"/>
      <c r="S279" s="32">
        <v>18.415700000000001</v>
      </c>
      <c r="T279" s="68">
        <v>-65.989500000000007</v>
      </c>
    </row>
    <row r="280" spans="1:20" ht="16.5" customHeight="1" x14ac:dyDescent="0.3">
      <c r="A280" t="s">
        <v>48</v>
      </c>
      <c r="B280" s="4">
        <v>3019</v>
      </c>
      <c r="C280" s="4">
        <v>3603019</v>
      </c>
      <c r="D280" t="s">
        <v>104</v>
      </c>
      <c r="E280" t="s">
        <v>2046</v>
      </c>
      <c r="F280" t="s">
        <v>2046</v>
      </c>
      <c r="G280" s="4" t="s">
        <v>169</v>
      </c>
      <c r="H280" s="92">
        <v>44805</v>
      </c>
      <c r="I280" s="54" t="s">
        <v>90</v>
      </c>
      <c r="J280" s="19" t="s">
        <v>1063</v>
      </c>
      <c r="K280" t="s">
        <v>412</v>
      </c>
      <c r="L280" s="15" t="s">
        <v>754</v>
      </c>
      <c r="M280" s="16">
        <v>78.7</v>
      </c>
      <c r="N280" s="16">
        <v>94.7</v>
      </c>
      <c r="P280" s="63">
        <v>45599</v>
      </c>
      <c r="Q280" s="63"/>
      <c r="R280" s="58"/>
      <c r="S280" s="32">
        <v>18.4314</v>
      </c>
      <c r="T280" s="203">
        <v>-66.010800000000003</v>
      </c>
    </row>
    <row r="281" spans="1:20" ht="16.5" customHeight="1" x14ac:dyDescent="0.3">
      <c r="A281" t="s">
        <v>48</v>
      </c>
      <c r="B281" s="4">
        <v>3068</v>
      </c>
      <c r="C281" s="4">
        <v>3603068</v>
      </c>
      <c r="D281" t="s">
        <v>104</v>
      </c>
      <c r="E281" t="s">
        <v>2046</v>
      </c>
      <c r="F281" t="s">
        <v>2046</v>
      </c>
      <c r="G281" s="4" t="s">
        <v>169</v>
      </c>
      <c r="H281" s="92">
        <v>44896</v>
      </c>
      <c r="I281" s="54" t="s">
        <v>88</v>
      </c>
      <c r="J281" s="19" t="s">
        <v>1061</v>
      </c>
      <c r="K281" t="s">
        <v>451</v>
      </c>
      <c r="L281" s="15" t="s">
        <v>784</v>
      </c>
      <c r="M281" s="16">
        <v>79.7</v>
      </c>
      <c r="N281" s="16">
        <v>94.7</v>
      </c>
      <c r="P281" s="63">
        <v>45599</v>
      </c>
      <c r="Q281" s="63"/>
      <c r="R281" s="58"/>
      <c r="S281" s="32">
        <v>18.406300000000002</v>
      </c>
      <c r="T281" s="68">
        <v>-66.002200000000002</v>
      </c>
    </row>
    <row r="282" spans="1:20" ht="16.5" customHeight="1" x14ac:dyDescent="0.25">
      <c r="A282" t="s">
        <v>48</v>
      </c>
      <c r="B282" s="4">
        <v>133</v>
      </c>
      <c r="C282" s="185">
        <v>6400133</v>
      </c>
      <c r="D282" s="187" t="s">
        <v>104</v>
      </c>
      <c r="E282" s="187" t="s">
        <v>30</v>
      </c>
      <c r="F282" s="187" t="s">
        <v>30</v>
      </c>
      <c r="G282" s="185"/>
      <c r="H282" s="185"/>
      <c r="I282" s="54" t="s">
        <v>1579</v>
      </c>
      <c r="J282" s="19" t="s">
        <v>1057</v>
      </c>
      <c r="K282" s="187" t="s">
        <v>1625</v>
      </c>
      <c r="L282" s="15" t="s">
        <v>1066</v>
      </c>
      <c r="M282" s="16">
        <v>77.7</v>
      </c>
      <c r="N282" s="16">
        <v>95.7</v>
      </c>
      <c r="P282" s="63">
        <v>45599</v>
      </c>
      <c r="Q282" s="63"/>
      <c r="R282" s="43"/>
      <c r="S282" s="32">
        <v>18.392199999999999</v>
      </c>
      <c r="T282" s="68">
        <v>-65.970699999999994</v>
      </c>
    </row>
    <row r="283" spans="1:20" ht="16.5" customHeight="1" x14ac:dyDescent="0.25">
      <c r="A283" t="s">
        <v>48</v>
      </c>
      <c r="B283" s="4">
        <v>2006</v>
      </c>
      <c r="C283" s="4">
        <v>3602006</v>
      </c>
      <c r="D283" t="s">
        <v>104</v>
      </c>
      <c r="E283" t="s">
        <v>36</v>
      </c>
      <c r="F283" t="s">
        <v>36</v>
      </c>
      <c r="G283" s="4"/>
      <c r="H283" s="4"/>
      <c r="I283" s="54" t="s">
        <v>88</v>
      </c>
      <c r="J283" s="19" t="s">
        <v>900</v>
      </c>
      <c r="K283" t="s">
        <v>1828</v>
      </c>
      <c r="L283" s="15" t="s">
        <v>1827</v>
      </c>
      <c r="M283" s="16">
        <v>80.7</v>
      </c>
      <c r="N283" s="16">
        <v>95.7</v>
      </c>
      <c r="P283" s="63">
        <v>45599</v>
      </c>
      <c r="Q283" s="63"/>
      <c r="R283" s="43"/>
      <c r="S283" s="32">
        <v>18.4178</v>
      </c>
      <c r="T283" s="68">
        <v>-65.967600000000004</v>
      </c>
    </row>
    <row r="284" spans="1:20" ht="16.5" customHeight="1" x14ac:dyDescent="0.25">
      <c r="A284" t="s">
        <v>48</v>
      </c>
      <c r="B284" s="4">
        <v>2008</v>
      </c>
      <c r="C284" s="4">
        <v>3602008</v>
      </c>
      <c r="D284" t="s">
        <v>104</v>
      </c>
      <c r="E284" t="s">
        <v>36</v>
      </c>
      <c r="F284" t="s">
        <v>36</v>
      </c>
      <c r="G284" s="4"/>
      <c r="H284" s="4"/>
      <c r="I284" s="54" t="s">
        <v>88</v>
      </c>
      <c r="J284" s="19" t="s">
        <v>900</v>
      </c>
      <c r="K284" t="s">
        <v>296</v>
      </c>
      <c r="L284" s="15" t="s">
        <v>672</v>
      </c>
      <c r="M284" s="16">
        <v>81.7</v>
      </c>
      <c r="N284" s="16">
        <v>95.7</v>
      </c>
      <c r="P284" s="63">
        <v>45599</v>
      </c>
      <c r="Q284" s="63"/>
      <c r="R284" s="43"/>
      <c r="S284" s="32">
        <v>18.3917</v>
      </c>
      <c r="T284" s="68">
        <v>-65.965199999999996</v>
      </c>
    </row>
    <row r="285" spans="1:20" ht="16.5" customHeight="1" x14ac:dyDescent="0.25">
      <c r="A285" t="s">
        <v>48</v>
      </c>
      <c r="B285" s="4">
        <v>6540</v>
      </c>
      <c r="C285" s="4">
        <v>3606540</v>
      </c>
      <c r="D285" t="s">
        <v>104</v>
      </c>
      <c r="E285" t="s">
        <v>169</v>
      </c>
      <c r="F285" t="s">
        <v>169</v>
      </c>
      <c r="G285" s="4" t="s">
        <v>224</v>
      </c>
      <c r="H285" s="94">
        <v>44805</v>
      </c>
      <c r="I285" s="54" t="s">
        <v>90</v>
      </c>
      <c r="J285" s="19" t="s">
        <v>1060</v>
      </c>
      <c r="K285" t="s">
        <v>224</v>
      </c>
      <c r="L285" s="15" t="s">
        <v>883</v>
      </c>
      <c r="M285" s="16">
        <v>79.7</v>
      </c>
      <c r="N285" s="16">
        <v>96.7</v>
      </c>
      <c r="P285" s="63">
        <v>45599</v>
      </c>
      <c r="Q285" s="63"/>
      <c r="R285" s="43"/>
      <c r="S285" s="32">
        <v>18.447500000000002</v>
      </c>
      <c r="T285" s="203">
        <v>-66.050600000000003</v>
      </c>
    </row>
    <row r="286" spans="1:20" ht="16.5" customHeight="1" x14ac:dyDescent="0.3">
      <c r="A286" t="s">
        <v>48</v>
      </c>
      <c r="B286" s="4">
        <v>3044</v>
      </c>
      <c r="C286" s="4">
        <v>3603044</v>
      </c>
      <c r="D286" t="s">
        <v>104</v>
      </c>
      <c r="E286" t="s">
        <v>2046</v>
      </c>
      <c r="F286" t="s">
        <v>2046</v>
      </c>
      <c r="G286" s="4" t="s">
        <v>169</v>
      </c>
      <c r="H286" s="92">
        <v>44866</v>
      </c>
      <c r="I286" s="54" t="s">
        <v>88</v>
      </c>
      <c r="J286" s="19" t="s">
        <v>900</v>
      </c>
      <c r="K286" t="s">
        <v>433</v>
      </c>
      <c r="L286" s="15" t="s">
        <v>770</v>
      </c>
      <c r="M286" s="16">
        <v>82.7</v>
      </c>
      <c r="N286" s="16">
        <v>96.7</v>
      </c>
      <c r="P286" s="63">
        <v>45599</v>
      </c>
      <c r="Q286" s="63"/>
      <c r="R286" s="58"/>
      <c r="S286" s="32">
        <v>18.4192</v>
      </c>
      <c r="T286" s="68">
        <v>-65.976500000000001</v>
      </c>
    </row>
    <row r="287" spans="1:20" ht="16.5" customHeight="1" x14ac:dyDescent="0.25">
      <c r="A287" t="s">
        <v>48</v>
      </c>
      <c r="B287" s="4">
        <v>138</v>
      </c>
      <c r="C287" s="4">
        <v>6400138</v>
      </c>
      <c r="D287" t="s">
        <v>104</v>
      </c>
      <c r="E287" t="s">
        <v>1739</v>
      </c>
      <c r="F287" t="s">
        <v>1739</v>
      </c>
      <c r="G287" s="4" t="s">
        <v>30</v>
      </c>
      <c r="H287" s="94">
        <v>44348</v>
      </c>
      <c r="I287" s="54" t="s">
        <v>1579</v>
      </c>
      <c r="J287" s="19" t="s">
        <v>1059</v>
      </c>
      <c r="K287" t="s">
        <v>1626</v>
      </c>
      <c r="L287" s="15" t="s">
        <v>1067</v>
      </c>
      <c r="M287" s="16">
        <v>79.7</v>
      </c>
      <c r="N287" s="16">
        <v>97.7</v>
      </c>
      <c r="P287" s="63">
        <v>45599</v>
      </c>
      <c r="Q287" s="63"/>
      <c r="R287" s="43" t="s">
        <v>2156</v>
      </c>
      <c r="S287" s="32">
        <v>18.387599999999999</v>
      </c>
      <c r="T287" s="68">
        <v>-65.9529</v>
      </c>
    </row>
    <row r="288" spans="1:20" ht="16.5" customHeight="1" x14ac:dyDescent="0.25">
      <c r="A288" t="s">
        <v>48</v>
      </c>
      <c r="B288" s="4">
        <v>2054</v>
      </c>
      <c r="C288" s="4">
        <v>3602054</v>
      </c>
      <c r="D288" t="s">
        <v>104</v>
      </c>
      <c r="E288" t="s">
        <v>36</v>
      </c>
      <c r="F288" t="s">
        <v>36</v>
      </c>
      <c r="G288" s="4"/>
      <c r="H288" s="4"/>
      <c r="I288" s="54" t="s">
        <v>90</v>
      </c>
      <c r="J288" s="19" t="s">
        <v>1060</v>
      </c>
      <c r="K288" t="s">
        <v>327</v>
      </c>
      <c r="L288" s="15" t="s">
        <v>691</v>
      </c>
      <c r="M288" s="16">
        <v>81.7</v>
      </c>
      <c r="N288" s="16">
        <v>97.7</v>
      </c>
      <c r="P288" s="63">
        <v>45599</v>
      </c>
      <c r="Q288" s="63"/>
      <c r="R288" s="43"/>
      <c r="S288" s="32">
        <v>18.444299999999998</v>
      </c>
      <c r="T288" s="203">
        <v>-66.031300000000002</v>
      </c>
    </row>
    <row r="289" spans="1:20" ht="16.5" customHeight="1" x14ac:dyDescent="0.3">
      <c r="A289" t="s">
        <v>48</v>
      </c>
      <c r="B289" s="4">
        <v>3077</v>
      </c>
      <c r="C289" s="4">
        <v>3603077</v>
      </c>
      <c r="D289" t="s">
        <v>104</v>
      </c>
      <c r="E289" t="s">
        <v>2046</v>
      </c>
      <c r="F289" t="s">
        <v>2046</v>
      </c>
      <c r="G289" s="4" t="s">
        <v>169</v>
      </c>
      <c r="H289" s="92">
        <v>44866</v>
      </c>
      <c r="I289" s="54" t="s">
        <v>88</v>
      </c>
      <c r="J289" s="19" t="s">
        <v>900</v>
      </c>
      <c r="K289" t="s">
        <v>456</v>
      </c>
      <c r="L289" s="15" t="s">
        <v>788</v>
      </c>
      <c r="M289" s="16">
        <v>82.7</v>
      </c>
      <c r="N289" s="16">
        <v>97.7</v>
      </c>
      <c r="P289" s="63">
        <v>45599</v>
      </c>
      <c r="Q289" s="63"/>
      <c r="R289" s="58"/>
      <c r="S289" s="32">
        <v>18.408000000000001</v>
      </c>
      <c r="T289" s="68">
        <v>-65.965100000000007</v>
      </c>
    </row>
    <row r="290" spans="1:20" ht="16.5" customHeight="1" x14ac:dyDescent="0.25">
      <c r="A290" t="s">
        <v>48</v>
      </c>
      <c r="B290" s="4">
        <v>305</v>
      </c>
      <c r="C290" s="4">
        <v>6400305</v>
      </c>
      <c r="D290" t="s">
        <v>104</v>
      </c>
      <c r="E290" t="s">
        <v>1739</v>
      </c>
      <c r="F290" t="s">
        <v>1739</v>
      </c>
      <c r="G290" s="4" t="s">
        <v>30</v>
      </c>
      <c r="H290" s="94">
        <v>45170</v>
      </c>
      <c r="I290" s="54" t="s">
        <v>1579</v>
      </c>
      <c r="J290" s="19" t="s">
        <v>1082</v>
      </c>
      <c r="K290" s="5" t="s">
        <v>988</v>
      </c>
      <c r="L290" s="201" t="s">
        <v>1518</v>
      </c>
      <c r="M290" s="16">
        <v>81.7</v>
      </c>
      <c r="N290" s="16">
        <v>98.7</v>
      </c>
      <c r="P290" s="63">
        <v>45599</v>
      </c>
      <c r="Q290" s="63"/>
      <c r="R290" s="43" t="s">
        <v>2110</v>
      </c>
      <c r="S290" s="32">
        <v>18.389099999999999</v>
      </c>
      <c r="T290" s="203">
        <v>-65.980199999999996</v>
      </c>
    </row>
    <row r="291" spans="1:20" ht="16.5" customHeight="1" x14ac:dyDescent="0.25">
      <c r="A291" t="s">
        <v>48</v>
      </c>
      <c r="B291" s="4">
        <v>206</v>
      </c>
      <c r="C291" s="4">
        <v>6400206</v>
      </c>
      <c r="D291" t="s">
        <v>104</v>
      </c>
      <c r="E291" t="s">
        <v>30</v>
      </c>
      <c r="F291" t="s">
        <v>30</v>
      </c>
      <c r="G291" s="4"/>
      <c r="H291" s="4"/>
      <c r="I291" s="54" t="s">
        <v>1579</v>
      </c>
      <c r="J291" s="19" t="s">
        <v>1060</v>
      </c>
      <c r="K291" t="s">
        <v>1627</v>
      </c>
      <c r="L291" s="15" t="s">
        <v>1068</v>
      </c>
      <c r="M291" s="16">
        <v>82.7</v>
      </c>
      <c r="N291" s="16">
        <v>98.7</v>
      </c>
      <c r="P291" s="63">
        <v>45599</v>
      </c>
      <c r="Q291" s="63"/>
      <c r="R291" s="43"/>
      <c r="S291" s="32">
        <v>18.444099999999999</v>
      </c>
      <c r="T291" s="68">
        <v>-66.028800000000004</v>
      </c>
    </row>
    <row r="292" spans="1:20" ht="16.5" customHeight="1" x14ac:dyDescent="0.25">
      <c r="A292" t="s">
        <v>48</v>
      </c>
      <c r="B292" s="4">
        <v>207</v>
      </c>
      <c r="C292" s="4">
        <v>6400207</v>
      </c>
      <c r="D292" t="s">
        <v>104</v>
      </c>
      <c r="E292" t="s">
        <v>30</v>
      </c>
      <c r="F292" t="s">
        <v>30</v>
      </c>
      <c r="G292" s="4"/>
      <c r="H292" s="4"/>
      <c r="I292" s="54" t="s">
        <v>1579</v>
      </c>
      <c r="J292" s="19" t="s">
        <v>1063</v>
      </c>
      <c r="K292" t="s">
        <v>180</v>
      </c>
      <c r="L292" s="15" t="s">
        <v>1069</v>
      </c>
      <c r="M292" s="16">
        <v>82.7</v>
      </c>
      <c r="N292" s="16">
        <v>99.7</v>
      </c>
      <c r="P292" s="63">
        <v>45599</v>
      </c>
      <c r="Q292" s="63"/>
      <c r="R292" s="43"/>
      <c r="S292" s="32">
        <v>18.4314</v>
      </c>
      <c r="T292" s="68">
        <v>-66.003699999999995</v>
      </c>
    </row>
    <row r="293" spans="1:20" ht="16.5" customHeight="1" x14ac:dyDescent="0.3">
      <c r="A293" t="s">
        <v>48</v>
      </c>
      <c r="B293" s="4">
        <v>3046</v>
      </c>
      <c r="C293" s="4">
        <v>3603046</v>
      </c>
      <c r="D293" t="s">
        <v>104</v>
      </c>
      <c r="E293" t="s">
        <v>2046</v>
      </c>
      <c r="F293" t="s">
        <v>2046</v>
      </c>
      <c r="G293" s="4" t="s">
        <v>169</v>
      </c>
      <c r="H293" s="92">
        <v>44866</v>
      </c>
      <c r="I293" s="54" t="s">
        <v>88</v>
      </c>
      <c r="J293" s="19" t="s">
        <v>1046</v>
      </c>
      <c r="K293" t="s">
        <v>411</v>
      </c>
      <c r="L293" s="15" t="s">
        <v>771</v>
      </c>
      <c r="M293" s="16">
        <v>86.7</v>
      </c>
      <c r="N293" s="16">
        <v>99.7</v>
      </c>
      <c r="P293" s="63">
        <v>45599</v>
      </c>
      <c r="Q293" s="63"/>
      <c r="R293" s="58"/>
      <c r="S293" s="32">
        <v>18.374700000000001</v>
      </c>
      <c r="T293" s="68">
        <v>-65.947900000000004</v>
      </c>
    </row>
    <row r="294" spans="1:20" ht="16.5" customHeight="1" x14ac:dyDescent="0.25">
      <c r="A294" t="s">
        <v>48</v>
      </c>
      <c r="B294" s="4">
        <v>371</v>
      </c>
      <c r="C294" s="4">
        <v>6400371</v>
      </c>
      <c r="D294" t="s">
        <v>104</v>
      </c>
      <c r="E294" t="s">
        <v>1739</v>
      </c>
      <c r="F294" t="s">
        <v>1739</v>
      </c>
      <c r="G294" s="4" t="s">
        <v>30</v>
      </c>
      <c r="H294" s="4"/>
      <c r="I294" s="54" t="s">
        <v>1579</v>
      </c>
      <c r="J294" s="19" t="s">
        <v>898</v>
      </c>
      <c r="K294" t="s">
        <v>1075</v>
      </c>
      <c r="L294" s="15" t="s">
        <v>1076</v>
      </c>
      <c r="M294" s="16">
        <v>85.7</v>
      </c>
      <c r="N294" s="16">
        <v>100.7</v>
      </c>
      <c r="P294" s="63">
        <v>45599</v>
      </c>
      <c r="Q294" s="106"/>
      <c r="R294" s="43"/>
      <c r="S294" s="32">
        <v>18.417000000000002</v>
      </c>
      <c r="T294" s="68">
        <v>-66.003100000000003</v>
      </c>
    </row>
    <row r="295" spans="1:20" ht="16.5" customHeight="1" x14ac:dyDescent="0.25">
      <c r="A295" t="s">
        <v>48</v>
      </c>
      <c r="B295" s="4">
        <v>337</v>
      </c>
      <c r="C295" s="4">
        <v>6400337</v>
      </c>
      <c r="D295" t="s">
        <v>104</v>
      </c>
      <c r="E295" t="s">
        <v>30</v>
      </c>
      <c r="F295" t="s">
        <v>30</v>
      </c>
      <c r="G295" s="4"/>
      <c r="H295" s="4"/>
      <c r="I295" s="54" t="s">
        <v>1579</v>
      </c>
      <c r="J295" s="19" t="s">
        <v>1045</v>
      </c>
      <c r="K295" t="s">
        <v>1628</v>
      </c>
      <c r="L295" s="15" t="s">
        <v>1074</v>
      </c>
      <c r="O295" s="4"/>
      <c r="P295" s="63">
        <v>45599</v>
      </c>
      <c r="Q295" s="106" t="s">
        <v>2159</v>
      </c>
      <c r="R295" s="43"/>
      <c r="S295" s="32">
        <v>18.379899999999999</v>
      </c>
      <c r="T295" s="68">
        <v>-65.962500000000006</v>
      </c>
    </row>
    <row r="296" spans="1:20" ht="16.5" customHeight="1" x14ac:dyDescent="0.25">
      <c r="A296" t="s">
        <v>48</v>
      </c>
      <c r="B296" s="4">
        <v>2111</v>
      </c>
      <c r="C296" s="4">
        <v>3602111</v>
      </c>
      <c r="D296" t="s">
        <v>104</v>
      </c>
      <c r="E296" t="s">
        <v>36</v>
      </c>
      <c r="F296" t="s">
        <v>36</v>
      </c>
      <c r="G296" s="4"/>
      <c r="H296" s="4"/>
      <c r="I296" s="54" t="s">
        <v>88</v>
      </c>
      <c r="J296" s="19" t="s">
        <v>1062</v>
      </c>
      <c r="K296" t="s">
        <v>355</v>
      </c>
      <c r="L296" s="15" t="s">
        <v>1826</v>
      </c>
      <c r="O296" s="4"/>
      <c r="P296" s="63">
        <v>45599</v>
      </c>
      <c r="Q296" s="106" t="s">
        <v>2159</v>
      </c>
      <c r="R296" s="43"/>
      <c r="S296" s="32">
        <v>18.386600000000001</v>
      </c>
      <c r="T296" s="68">
        <v>-65.978700000000003</v>
      </c>
    </row>
    <row r="297" spans="1:20" ht="16.5" customHeight="1" x14ac:dyDescent="0.25">
      <c r="A297" t="s">
        <v>56</v>
      </c>
      <c r="B297" s="4">
        <v>1160</v>
      </c>
      <c r="C297" s="185">
        <v>3601160</v>
      </c>
      <c r="D297" s="187" t="s">
        <v>126</v>
      </c>
      <c r="E297" s="187" t="s">
        <v>23</v>
      </c>
      <c r="F297" s="187" t="s">
        <v>1572</v>
      </c>
      <c r="G297" s="185"/>
      <c r="H297" s="185"/>
      <c r="I297" s="15" t="s">
        <v>90</v>
      </c>
      <c r="J297" s="19" t="s">
        <v>1085</v>
      </c>
      <c r="K297" s="187" t="s">
        <v>216</v>
      </c>
      <c r="L297" s="15" t="s">
        <v>627</v>
      </c>
      <c r="M297" s="16">
        <v>78.7</v>
      </c>
      <c r="N297" s="16">
        <v>93.7</v>
      </c>
      <c r="O297" s="16">
        <v>77.7</v>
      </c>
      <c r="P297" s="63">
        <v>45599</v>
      </c>
      <c r="Q297" s="63"/>
      <c r="R297" s="145"/>
      <c r="S297" s="32">
        <v>18.4543</v>
      </c>
      <c r="T297" s="68">
        <v>-66.144499999999994</v>
      </c>
    </row>
    <row r="298" spans="1:20" ht="16.5" customHeight="1" x14ac:dyDescent="0.25">
      <c r="A298" t="s">
        <v>56</v>
      </c>
      <c r="B298" s="4">
        <v>2194</v>
      </c>
      <c r="C298" s="4">
        <v>3602194</v>
      </c>
      <c r="D298" t="s">
        <v>126</v>
      </c>
      <c r="E298" t="s">
        <v>36</v>
      </c>
      <c r="F298" t="s">
        <v>36</v>
      </c>
      <c r="G298" s="4"/>
      <c r="H298" s="4"/>
      <c r="I298" s="15" t="s">
        <v>90</v>
      </c>
      <c r="J298" s="19" t="s">
        <v>1084</v>
      </c>
      <c r="K298" t="s">
        <v>35</v>
      </c>
      <c r="L298" s="15" t="s">
        <v>1833</v>
      </c>
      <c r="M298" s="16">
        <v>83.7</v>
      </c>
      <c r="N298" s="16">
        <v>97.7</v>
      </c>
      <c r="O298" s="16">
        <v>85.7</v>
      </c>
      <c r="P298" s="63">
        <v>45599</v>
      </c>
      <c r="Q298" s="63"/>
      <c r="R298" s="145"/>
      <c r="S298" s="32">
        <v>18.4251</v>
      </c>
      <c r="T298" s="68">
        <v>-66.147900000000007</v>
      </c>
    </row>
    <row r="299" spans="1:20" ht="16.5" customHeight="1" x14ac:dyDescent="0.25">
      <c r="A299" t="s">
        <v>56</v>
      </c>
      <c r="B299" s="4">
        <v>332</v>
      </c>
      <c r="C299" s="4">
        <v>6400332</v>
      </c>
      <c r="D299" t="s">
        <v>126</v>
      </c>
      <c r="E299" t="s">
        <v>1739</v>
      </c>
      <c r="F299" t="s">
        <v>1739</v>
      </c>
      <c r="G299" s="4" t="s">
        <v>30</v>
      </c>
      <c r="H299" s="94">
        <v>44866</v>
      </c>
      <c r="I299" s="15" t="s">
        <v>1580</v>
      </c>
      <c r="J299" s="19" t="s">
        <v>1084</v>
      </c>
      <c r="K299" t="s">
        <v>2056</v>
      </c>
      <c r="L299" s="15" t="s">
        <v>1087</v>
      </c>
      <c r="M299" s="16">
        <v>81.7</v>
      </c>
      <c r="N299" s="16">
        <v>97.7</v>
      </c>
      <c r="O299" s="16">
        <v>87.7</v>
      </c>
      <c r="P299" s="63">
        <v>45599</v>
      </c>
      <c r="Q299" s="63"/>
      <c r="R299" s="145"/>
      <c r="S299" s="32">
        <v>18.423100000000002</v>
      </c>
      <c r="T299" s="68">
        <v>-66.146500000000003</v>
      </c>
    </row>
    <row r="300" spans="1:20" ht="16.5" customHeight="1" x14ac:dyDescent="0.25">
      <c r="A300" t="s">
        <v>56</v>
      </c>
      <c r="B300" s="4">
        <v>174</v>
      </c>
      <c r="C300" s="4">
        <v>6400174</v>
      </c>
      <c r="D300" t="s">
        <v>126</v>
      </c>
      <c r="E300" t="s">
        <v>30</v>
      </c>
      <c r="F300" t="s">
        <v>30</v>
      </c>
      <c r="G300" s="4"/>
      <c r="H300" s="4"/>
      <c r="I300" s="15" t="s">
        <v>1580</v>
      </c>
      <c r="J300" s="19" t="s">
        <v>1085</v>
      </c>
      <c r="K300" t="s">
        <v>1632</v>
      </c>
      <c r="L300" s="15" t="s">
        <v>1086</v>
      </c>
      <c r="M300" s="16">
        <v>82.7</v>
      </c>
      <c r="N300" s="16">
        <v>99.7</v>
      </c>
      <c r="O300" s="16">
        <v>87.7</v>
      </c>
      <c r="P300" s="63">
        <v>45599</v>
      </c>
      <c r="Q300" s="63"/>
      <c r="R300" s="145"/>
      <c r="S300" s="32">
        <v>18.4297</v>
      </c>
      <c r="T300" s="68">
        <v>-66.113299999999995</v>
      </c>
    </row>
    <row r="301" spans="1:20" ht="16.5" customHeight="1" x14ac:dyDescent="0.25">
      <c r="A301" t="s">
        <v>56</v>
      </c>
      <c r="B301" s="4">
        <v>1056</v>
      </c>
      <c r="C301" s="4">
        <v>3601056</v>
      </c>
      <c r="D301" t="s">
        <v>126</v>
      </c>
      <c r="E301" t="s">
        <v>22</v>
      </c>
      <c r="F301" t="s">
        <v>22</v>
      </c>
      <c r="G301" s="4"/>
      <c r="H301" s="4"/>
      <c r="I301" s="15" t="s">
        <v>90</v>
      </c>
      <c r="J301" s="19" t="s">
        <v>1084</v>
      </c>
      <c r="K301" t="s">
        <v>197</v>
      </c>
      <c r="L301" s="15" t="s">
        <v>586</v>
      </c>
      <c r="M301" s="16">
        <v>78.7</v>
      </c>
      <c r="N301" s="16">
        <v>95.7</v>
      </c>
      <c r="P301" s="63">
        <v>45599</v>
      </c>
      <c r="Q301" s="63"/>
      <c r="R301" s="145"/>
      <c r="S301" s="32">
        <v>18.427600000000002</v>
      </c>
      <c r="T301" s="68">
        <v>-66.138599999999997</v>
      </c>
    </row>
    <row r="302" spans="1:20" ht="16.5" customHeight="1" x14ac:dyDescent="0.25">
      <c r="A302" t="s">
        <v>56</v>
      </c>
      <c r="B302" s="4">
        <v>6510</v>
      </c>
      <c r="C302" s="4">
        <v>3606510</v>
      </c>
      <c r="D302" t="s">
        <v>126</v>
      </c>
      <c r="E302" t="s">
        <v>23</v>
      </c>
      <c r="F302" t="s">
        <v>23</v>
      </c>
      <c r="G302" s="4"/>
      <c r="H302" s="4"/>
      <c r="I302" s="15" t="s">
        <v>90</v>
      </c>
      <c r="J302" s="19" t="s">
        <v>1085</v>
      </c>
      <c r="K302" t="s">
        <v>33</v>
      </c>
      <c r="L302" s="15" t="s">
        <v>34</v>
      </c>
      <c r="M302" s="16">
        <v>79.7</v>
      </c>
      <c r="N302" s="16">
        <v>97.7</v>
      </c>
      <c r="P302" s="63">
        <v>45599</v>
      </c>
      <c r="Q302" s="63"/>
      <c r="R302" s="145"/>
      <c r="S302" s="32">
        <v>18.441700000000001</v>
      </c>
      <c r="T302" s="68">
        <v>-66.118499999999997</v>
      </c>
    </row>
    <row r="303" spans="1:20" ht="16.5" customHeight="1" x14ac:dyDescent="0.25">
      <c r="A303" t="s">
        <v>56</v>
      </c>
      <c r="B303" s="4">
        <v>860</v>
      </c>
      <c r="C303" s="185">
        <v>3606860</v>
      </c>
      <c r="D303" t="s">
        <v>126</v>
      </c>
      <c r="E303" t="s">
        <v>169</v>
      </c>
      <c r="F303" t="s">
        <v>169</v>
      </c>
      <c r="G303" s="4" t="s">
        <v>224</v>
      </c>
      <c r="H303" s="94">
        <v>44896</v>
      </c>
      <c r="I303" t="s">
        <v>90</v>
      </c>
      <c r="J303" s="1" t="s">
        <v>1084</v>
      </c>
      <c r="K303" t="s">
        <v>2057</v>
      </c>
      <c r="L303" s="10" t="s">
        <v>1459</v>
      </c>
      <c r="M303" s="16">
        <v>79.7</v>
      </c>
      <c r="N303" s="16">
        <v>97.7</v>
      </c>
      <c r="P303" s="63">
        <v>45599</v>
      </c>
      <c r="Q303" s="63"/>
      <c r="R303" s="26"/>
      <c r="S303" s="32">
        <v>18.4283</v>
      </c>
      <c r="T303" s="68">
        <v>-66.144099999999995</v>
      </c>
    </row>
    <row r="304" spans="1:20" ht="16.5" customHeight="1" x14ac:dyDescent="0.25">
      <c r="A304" t="s">
        <v>56</v>
      </c>
      <c r="B304" s="4">
        <v>3616</v>
      </c>
      <c r="C304" s="4">
        <v>3610006</v>
      </c>
      <c r="D304" t="s">
        <v>126</v>
      </c>
      <c r="E304" t="s">
        <v>23</v>
      </c>
      <c r="F304" t="s">
        <v>1729</v>
      </c>
      <c r="G304" s="4" t="s">
        <v>22</v>
      </c>
      <c r="H304" s="4"/>
      <c r="I304" s="15" t="s">
        <v>90</v>
      </c>
      <c r="J304" s="19" t="s">
        <v>1085</v>
      </c>
      <c r="K304" t="s">
        <v>1729</v>
      </c>
      <c r="L304" s="15" t="s">
        <v>2027</v>
      </c>
      <c r="M304" s="16">
        <v>79.7</v>
      </c>
      <c r="N304" s="16">
        <v>97.7</v>
      </c>
      <c r="P304" s="63">
        <v>45599</v>
      </c>
      <c r="Q304" s="63"/>
      <c r="R304" s="145"/>
      <c r="S304" s="32">
        <v>18.439442</v>
      </c>
      <c r="T304" s="68">
        <v>-66.117286000000007</v>
      </c>
    </row>
    <row r="305" spans="1:20" ht="16.5" customHeight="1" x14ac:dyDescent="0.25">
      <c r="A305" t="s">
        <v>56</v>
      </c>
      <c r="B305" s="4">
        <v>3079</v>
      </c>
      <c r="C305" s="4">
        <v>3603079</v>
      </c>
      <c r="D305" t="s">
        <v>126</v>
      </c>
      <c r="E305" t="s">
        <v>2046</v>
      </c>
      <c r="F305" t="s">
        <v>2046</v>
      </c>
      <c r="G305" s="4" t="s">
        <v>169</v>
      </c>
      <c r="H305" s="94">
        <v>44986</v>
      </c>
      <c r="I305" s="15" t="s">
        <v>90</v>
      </c>
      <c r="J305" s="19" t="s">
        <v>1084</v>
      </c>
      <c r="K305" t="s">
        <v>458</v>
      </c>
      <c r="L305" s="15" t="s">
        <v>458</v>
      </c>
      <c r="M305" s="16">
        <v>80.7</v>
      </c>
      <c r="N305" s="16">
        <v>97.7</v>
      </c>
      <c r="P305" s="63">
        <v>45599</v>
      </c>
      <c r="Q305" s="63"/>
      <c r="R305" s="145"/>
      <c r="S305" s="32">
        <v>18.426400000000001</v>
      </c>
      <c r="T305" s="68">
        <v>-66.139099999999999</v>
      </c>
    </row>
    <row r="306" spans="1:20" ht="16.5" customHeight="1" x14ac:dyDescent="0.25">
      <c r="A306" t="s">
        <v>49</v>
      </c>
      <c r="B306" s="4">
        <v>76</v>
      </c>
      <c r="C306" s="4">
        <v>6400076</v>
      </c>
      <c r="D306" t="s">
        <v>111</v>
      </c>
      <c r="E306" t="s">
        <v>1739</v>
      </c>
      <c r="F306" t="s">
        <v>1739</v>
      </c>
      <c r="G306" s="4" t="s">
        <v>23</v>
      </c>
      <c r="H306" s="94">
        <v>45501</v>
      </c>
      <c r="I306" s="15" t="s">
        <v>1583</v>
      </c>
      <c r="J306" s="19" t="s">
        <v>1089</v>
      </c>
      <c r="K306" t="s">
        <v>1633</v>
      </c>
      <c r="L306" s="15" t="s">
        <v>1090</v>
      </c>
      <c r="M306" s="16">
        <v>76.7</v>
      </c>
      <c r="N306" s="16">
        <v>91.7</v>
      </c>
      <c r="O306" s="16">
        <v>77.7</v>
      </c>
      <c r="P306" s="63">
        <v>45599</v>
      </c>
      <c r="Q306" s="63"/>
      <c r="R306" s="103" t="s">
        <v>2181</v>
      </c>
      <c r="S306" s="203">
        <v>18.107399999999998</v>
      </c>
      <c r="T306" s="68">
        <v>-66.158699999999996</v>
      </c>
    </row>
    <row r="307" spans="1:20" ht="16.5" customHeight="1" x14ac:dyDescent="0.3">
      <c r="A307" t="s">
        <v>49</v>
      </c>
      <c r="B307" s="4">
        <v>3047</v>
      </c>
      <c r="C307" s="4">
        <v>3603047</v>
      </c>
      <c r="D307" t="s">
        <v>111</v>
      </c>
      <c r="E307" t="s">
        <v>2046</v>
      </c>
      <c r="F307" t="s">
        <v>2046</v>
      </c>
      <c r="G307" s="4" t="s">
        <v>169</v>
      </c>
      <c r="H307" s="92">
        <v>44805</v>
      </c>
      <c r="I307" s="15" t="s">
        <v>926</v>
      </c>
      <c r="J307" s="19" t="s">
        <v>1089</v>
      </c>
      <c r="K307" t="s">
        <v>318</v>
      </c>
      <c r="L307" s="15" t="s">
        <v>6</v>
      </c>
      <c r="M307" s="16">
        <v>77.7</v>
      </c>
      <c r="N307" s="16">
        <v>92.7</v>
      </c>
      <c r="O307" s="16">
        <v>79.7</v>
      </c>
      <c r="P307" s="63">
        <v>45599</v>
      </c>
      <c r="Q307" s="63"/>
      <c r="R307" s="58"/>
      <c r="S307" s="68">
        <v>18.1069</v>
      </c>
      <c r="T307" s="68">
        <v>-66.159599999999998</v>
      </c>
    </row>
    <row r="308" spans="1:20" ht="16.5" customHeight="1" x14ac:dyDescent="0.25">
      <c r="A308" t="s">
        <v>49</v>
      </c>
      <c r="B308" s="4">
        <v>1212</v>
      </c>
      <c r="C308" s="4">
        <v>3601212</v>
      </c>
      <c r="D308" t="s">
        <v>111</v>
      </c>
      <c r="E308" t="s">
        <v>2046</v>
      </c>
      <c r="F308" t="s">
        <v>2046</v>
      </c>
      <c r="G308" s="4" t="s">
        <v>169</v>
      </c>
      <c r="H308" s="92">
        <v>44866</v>
      </c>
      <c r="I308" s="15" t="s">
        <v>926</v>
      </c>
      <c r="J308" s="19" t="s">
        <v>1088</v>
      </c>
      <c r="K308" t="s">
        <v>253</v>
      </c>
      <c r="L308" s="15" t="s">
        <v>635</v>
      </c>
      <c r="M308" s="16">
        <v>82.7</v>
      </c>
      <c r="N308" s="16">
        <v>96.7</v>
      </c>
      <c r="O308" s="16">
        <v>82.7</v>
      </c>
      <c r="P308" s="63">
        <v>45599</v>
      </c>
      <c r="Q308" s="63"/>
      <c r="R308" s="43"/>
      <c r="S308" s="68">
        <v>18.1218</v>
      </c>
      <c r="T308" s="68">
        <v>-66.180099999999996</v>
      </c>
    </row>
    <row r="309" spans="1:20" ht="16.5" customHeight="1" x14ac:dyDescent="0.3">
      <c r="A309" t="s">
        <v>49</v>
      </c>
      <c r="B309" s="4">
        <v>3099</v>
      </c>
      <c r="C309" s="4">
        <v>3603099</v>
      </c>
      <c r="D309" t="s">
        <v>111</v>
      </c>
      <c r="E309" t="s">
        <v>2046</v>
      </c>
      <c r="F309" t="s">
        <v>2046</v>
      </c>
      <c r="G309" s="4" t="s">
        <v>169</v>
      </c>
      <c r="H309" s="92">
        <v>44805</v>
      </c>
      <c r="I309" s="15" t="s">
        <v>926</v>
      </c>
      <c r="J309" s="19" t="s">
        <v>1088</v>
      </c>
      <c r="K309" t="s">
        <v>470</v>
      </c>
      <c r="L309" s="15" t="s">
        <v>1953</v>
      </c>
      <c r="M309" s="16">
        <v>81.7</v>
      </c>
      <c r="N309" s="16">
        <v>95.7</v>
      </c>
      <c r="O309" s="16">
        <v>83.7</v>
      </c>
      <c r="P309" s="63">
        <v>45599</v>
      </c>
      <c r="Q309" s="63"/>
      <c r="R309" s="58"/>
      <c r="S309" s="203">
        <v>18.139399999999998</v>
      </c>
      <c r="T309" s="68">
        <v>-66.116100000000003</v>
      </c>
    </row>
    <row r="310" spans="1:20" ht="16.5" customHeight="1" x14ac:dyDescent="0.25">
      <c r="A310" t="s">
        <v>49</v>
      </c>
      <c r="B310" s="4">
        <v>2031</v>
      </c>
      <c r="C310" s="4">
        <v>3602031</v>
      </c>
      <c r="D310" t="s">
        <v>111</v>
      </c>
      <c r="E310" t="s">
        <v>36</v>
      </c>
      <c r="F310" t="s">
        <v>36</v>
      </c>
      <c r="G310" s="4"/>
      <c r="H310" s="4"/>
      <c r="I310" s="15" t="s">
        <v>926</v>
      </c>
      <c r="J310" s="19" t="s">
        <v>1089</v>
      </c>
      <c r="K310" t="s">
        <v>315</v>
      </c>
      <c r="L310" s="15" t="s">
        <v>680</v>
      </c>
      <c r="M310" s="16">
        <v>82.7</v>
      </c>
      <c r="N310" s="16">
        <v>96.7</v>
      </c>
      <c r="O310" s="16">
        <v>84.7</v>
      </c>
      <c r="P310" s="63">
        <v>45599</v>
      </c>
      <c r="Q310" s="63"/>
      <c r="R310" s="43"/>
      <c r="S310" s="203">
        <v>18.1173</v>
      </c>
      <c r="T310" s="203">
        <v>-66.144800000000004</v>
      </c>
    </row>
    <row r="311" spans="1:20" ht="16.5" customHeight="1" x14ac:dyDescent="0.25">
      <c r="A311" t="s">
        <v>49</v>
      </c>
      <c r="B311" s="4">
        <v>2030</v>
      </c>
      <c r="C311" s="4">
        <v>3602030</v>
      </c>
      <c r="D311" t="s">
        <v>111</v>
      </c>
      <c r="E311" t="s">
        <v>36</v>
      </c>
      <c r="F311" t="s">
        <v>36</v>
      </c>
      <c r="G311" s="4"/>
      <c r="H311" s="4"/>
      <c r="I311" s="15" t="s">
        <v>926</v>
      </c>
      <c r="J311" s="19" t="s">
        <v>1088</v>
      </c>
      <c r="K311" t="s">
        <v>314</v>
      </c>
      <c r="L311" s="15" t="s">
        <v>1834</v>
      </c>
      <c r="M311" s="16">
        <v>84.7</v>
      </c>
      <c r="N311" s="16">
        <v>98.7</v>
      </c>
      <c r="O311" s="16">
        <v>85.7</v>
      </c>
      <c r="P311" s="63">
        <v>45599</v>
      </c>
      <c r="Q311" s="63"/>
      <c r="R311" s="43"/>
      <c r="S311" s="68">
        <v>18.1538</v>
      </c>
      <c r="T311" s="68">
        <v>-66.101299999999995</v>
      </c>
    </row>
    <row r="312" spans="1:20" ht="16.5" customHeight="1" x14ac:dyDescent="0.25">
      <c r="A312" t="s">
        <v>49</v>
      </c>
      <c r="B312" s="4">
        <v>350</v>
      </c>
      <c r="C312" s="4">
        <v>6400350</v>
      </c>
      <c r="D312" t="s">
        <v>111</v>
      </c>
      <c r="E312" t="s">
        <v>1739</v>
      </c>
      <c r="F312" t="s">
        <v>1739</v>
      </c>
      <c r="G312" s="4" t="s">
        <v>30</v>
      </c>
      <c r="H312" s="4"/>
      <c r="I312" s="15" t="s">
        <v>1583</v>
      </c>
      <c r="J312" s="19" t="s">
        <v>1088</v>
      </c>
      <c r="K312" t="s">
        <v>1635</v>
      </c>
      <c r="L312" s="15" t="s">
        <v>1092</v>
      </c>
      <c r="M312" s="16">
        <v>83.7</v>
      </c>
      <c r="N312" s="16">
        <v>98.7</v>
      </c>
      <c r="O312" s="16">
        <v>86.7</v>
      </c>
      <c r="P312" s="63">
        <v>45599</v>
      </c>
      <c r="Q312" s="63"/>
      <c r="R312" s="43"/>
      <c r="S312" s="68">
        <v>18.1206</v>
      </c>
      <c r="T312" s="68">
        <v>-66.147000000000006</v>
      </c>
    </row>
    <row r="313" spans="1:20" ht="16.5" customHeight="1" x14ac:dyDescent="0.25">
      <c r="A313" t="s">
        <v>49</v>
      </c>
      <c r="B313" s="4">
        <v>6537</v>
      </c>
      <c r="C313" s="4">
        <v>3606537</v>
      </c>
      <c r="D313" t="s">
        <v>111</v>
      </c>
      <c r="E313" t="s">
        <v>22</v>
      </c>
      <c r="F313" t="s">
        <v>22</v>
      </c>
      <c r="G313" s="4"/>
      <c r="H313" s="4"/>
      <c r="I313" s="15" t="s">
        <v>926</v>
      </c>
      <c r="J313" s="19" t="s">
        <v>1088</v>
      </c>
      <c r="K313" t="s">
        <v>1538</v>
      </c>
      <c r="L313" s="15" t="s">
        <v>1539</v>
      </c>
      <c r="M313" s="16">
        <v>79.7</v>
      </c>
      <c r="N313" s="16">
        <v>93.7</v>
      </c>
      <c r="P313" s="63">
        <v>45599</v>
      </c>
      <c r="Q313" s="63"/>
      <c r="R313" s="43"/>
      <c r="S313" s="203">
        <v>18.113499999999998</v>
      </c>
      <c r="T313" s="68">
        <v>-66.163600000000002</v>
      </c>
    </row>
    <row r="314" spans="1:20" ht="16.5" customHeight="1" x14ac:dyDescent="0.25">
      <c r="A314" t="s">
        <v>49</v>
      </c>
      <c r="B314" s="4">
        <v>1044</v>
      </c>
      <c r="C314" s="4">
        <v>3601044</v>
      </c>
      <c r="D314" t="s">
        <v>111</v>
      </c>
      <c r="E314" t="s">
        <v>22</v>
      </c>
      <c r="F314" t="s">
        <v>22</v>
      </c>
      <c r="G314" s="4"/>
      <c r="H314" s="4"/>
      <c r="I314" s="15" t="s">
        <v>926</v>
      </c>
      <c r="J314" s="19" t="s">
        <v>1088</v>
      </c>
      <c r="K314" t="s">
        <v>1733</v>
      </c>
      <c r="L314" s="15" t="s">
        <v>578</v>
      </c>
      <c r="M314" s="16">
        <v>79.7</v>
      </c>
      <c r="N314" s="16">
        <v>95.7</v>
      </c>
      <c r="P314" s="63">
        <v>45599</v>
      </c>
      <c r="Q314" s="63"/>
      <c r="R314" s="43"/>
      <c r="S314" s="203">
        <v>18.1158</v>
      </c>
      <c r="T314" s="68">
        <v>-66.171899999999994</v>
      </c>
    </row>
    <row r="315" spans="1:20" ht="16.5" customHeight="1" x14ac:dyDescent="0.25">
      <c r="A315" t="s">
        <v>49</v>
      </c>
      <c r="B315" s="4">
        <v>2018</v>
      </c>
      <c r="C315" s="4">
        <v>3602018</v>
      </c>
      <c r="D315" t="s">
        <v>111</v>
      </c>
      <c r="E315" t="s">
        <v>36</v>
      </c>
      <c r="F315" t="s">
        <v>36</v>
      </c>
      <c r="G315" s="4"/>
      <c r="H315" s="4"/>
      <c r="I315" s="15" t="s">
        <v>926</v>
      </c>
      <c r="J315" s="19" t="s">
        <v>1088</v>
      </c>
      <c r="K315" t="s">
        <v>304</v>
      </c>
      <c r="L315" s="15" t="s">
        <v>578</v>
      </c>
      <c r="M315" s="16">
        <v>80.7</v>
      </c>
      <c r="N315" s="16">
        <v>95.7</v>
      </c>
      <c r="P315" s="63">
        <v>45599</v>
      </c>
      <c r="Q315" s="63"/>
      <c r="R315" s="43"/>
      <c r="S315" s="203">
        <v>18.114799999999999</v>
      </c>
      <c r="T315" s="68">
        <v>-66.170299999999997</v>
      </c>
    </row>
    <row r="316" spans="1:20" ht="16.5" customHeight="1" x14ac:dyDescent="0.25">
      <c r="A316" t="s">
        <v>49</v>
      </c>
      <c r="B316" s="4">
        <v>2098</v>
      </c>
      <c r="C316" s="4">
        <v>3602098</v>
      </c>
      <c r="D316" t="s">
        <v>111</v>
      </c>
      <c r="E316" t="s">
        <v>36</v>
      </c>
      <c r="F316" t="s">
        <v>36</v>
      </c>
      <c r="G316" s="4"/>
      <c r="H316" s="4"/>
      <c r="I316" s="15" t="s">
        <v>926</v>
      </c>
      <c r="J316" s="19" t="s">
        <v>1088</v>
      </c>
      <c r="K316" t="s">
        <v>347</v>
      </c>
      <c r="L316" s="15" t="s">
        <v>703</v>
      </c>
      <c r="M316" s="16">
        <v>82.7</v>
      </c>
      <c r="N316" s="16">
        <v>96.7</v>
      </c>
      <c r="P316" s="63">
        <v>45599</v>
      </c>
      <c r="Q316" s="63"/>
      <c r="R316" s="43"/>
      <c r="S316" s="68">
        <v>18.1234</v>
      </c>
      <c r="T316" s="68">
        <v>-66.138099999999994</v>
      </c>
    </row>
    <row r="317" spans="1:20" ht="16.5" customHeight="1" x14ac:dyDescent="0.3">
      <c r="A317" t="s">
        <v>49</v>
      </c>
      <c r="B317" s="4">
        <v>327</v>
      </c>
      <c r="C317" s="4">
        <v>6400327</v>
      </c>
      <c r="D317" t="s">
        <v>111</v>
      </c>
      <c r="E317" t="s">
        <v>1739</v>
      </c>
      <c r="F317" t="s">
        <v>1739</v>
      </c>
      <c r="G317" s="4" t="s">
        <v>30</v>
      </c>
      <c r="H317" s="94">
        <v>44986</v>
      </c>
      <c r="I317" s="15" t="s">
        <v>1583</v>
      </c>
      <c r="J317" s="19" t="s">
        <v>1089</v>
      </c>
      <c r="K317" t="s">
        <v>1634</v>
      </c>
      <c r="L317" s="15" t="s">
        <v>1091</v>
      </c>
      <c r="M317" s="16">
        <v>83.7</v>
      </c>
      <c r="N317" s="16">
        <v>98.7</v>
      </c>
      <c r="P317" s="63">
        <v>45599</v>
      </c>
      <c r="Q317" s="63"/>
      <c r="R317" s="78"/>
      <c r="S317" s="68">
        <v>18.1112</v>
      </c>
      <c r="T317" s="68">
        <v>-66.153099999999995</v>
      </c>
    </row>
    <row r="318" spans="1:20" ht="16.5" customHeight="1" x14ac:dyDescent="0.25">
      <c r="A318" t="s">
        <v>49</v>
      </c>
      <c r="B318" s="4">
        <v>995</v>
      </c>
      <c r="C318" s="4">
        <v>6400995</v>
      </c>
      <c r="D318" t="s">
        <v>111</v>
      </c>
      <c r="E318" t="s">
        <v>30</v>
      </c>
      <c r="F318" t="s">
        <v>30</v>
      </c>
      <c r="G318" s="4"/>
      <c r="H318" s="92"/>
      <c r="I318" s="15" t="s">
        <v>926</v>
      </c>
      <c r="J318" s="19" t="s">
        <v>1088</v>
      </c>
      <c r="K318" t="s">
        <v>2163</v>
      </c>
      <c r="L318" s="15" t="s">
        <v>2162</v>
      </c>
      <c r="M318" s="16">
        <v>84.7</v>
      </c>
      <c r="N318" s="16">
        <v>99.7</v>
      </c>
      <c r="P318" s="63">
        <v>45599</v>
      </c>
      <c r="Q318" s="63"/>
      <c r="R318" s="43"/>
      <c r="S318" s="203"/>
      <c r="T318" s="68"/>
    </row>
    <row r="319" spans="1:20" ht="16.5" customHeight="1" x14ac:dyDescent="0.25">
      <c r="A319" t="s">
        <v>55</v>
      </c>
      <c r="B319" s="4">
        <v>925</v>
      </c>
      <c r="C319" s="4">
        <v>3400925</v>
      </c>
      <c r="D319" t="s">
        <v>145</v>
      </c>
      <c r="E319" t="s">
        <v>23</v>
      </c>
      <c r="F319" t="s">
        <v>1729</v>
      </c>
      <c r="G319" s="4" t="s">
        <v>30</v>
      </c>
      <c r="H319" s="4"/>
      <c r="I319" s="15" t="s">
        <v>1582</v>
      </c>
      <c r="J319" s="19" t="s">
        <v>1097</v>
      </c>
      <c r="K319" t="s">
        <v>1755</v>
      </c>
      <c r="L319" s="15" t="s">
        <v>1099</v>
      </c>
      <c r="M319" s="16">
        <v>77.7</v>
      </c>
      <c r="N319" s="16">
        <v>93.7</v>
      </c>
      <c r="O319" s="16">
        <v>79.7</v>
      </c>
      <c r="P319" s="63">
        <v>45599</v>
      </c>
      <c r="Q319" s="63"/>
      <c r="R319" s="43"/>
      <c r="S319" s="27">
        <v>18.322347872563199</v>
      </c>
      <c r="T319" s="34">
        <v>-66.474758673516504</v>
      </c>
    </row>
    <row r="320" spans="1:20" ht="16.5" customHeight="1" x14ac:dyDescent="0.25">
      <c r="A320" t="s">
        <v>55</v>
      </c>
      <c r="B320" s="4">
        <v>1302</v>
      </c>
      <c r="C320" s="4">
        <v>3601302</v>
      </c>
      <c r="D320" t="s">
        <v>145</v>
      </c>
      <c r="E320" t="s">
        <v>22</v>
      </c>
      <c r="F320" t="s">
        <v>22</v>
      </c>
      <c r="G320" s="4"/>
      <c r="H320" s="4"/>
      <c r="I320" s="15" t="s">
        <v>86</v>
      </c>
      <c r="J320" s="19" t="s">
        <v>1095</v>
      </c>
      <c r="K320" t="s">
        <v>292</v>
      </c>
      <c r="L320" s="15" t="s">
        <v>668</v>
      </c>
      <c r="M320" s="16">
        <v>77.7</v>
      </c>
      <c r="N320" s="16">
        <v>94.7</v>
      </c>
      <c r="O320" s="16">
        <v>82.7</v>
      </c>
      <c r="P320" s="63">
        <v>45599</v>
      </c>
      <c r="Q320" s="63"/>
      <c r="R320" s="43"/>
      <c r="S320" s="27">
        <v>18.382652464005599</v>
      </c>
      <c r="T320" s="34">
        <v>-66.482674498300099</v>
      </c>
    </row>
    <row r="321" spans="1:20" ht="16.5" customHeight="1" x14ac:dyDescent="0.25">
      <c r="A321" t="s">
        <v>55</v>
      </c>
      <c r="B321" s="4">
        <v>2127</v>
      </c>
      <c r="C321" s="4">
        <v>3602127</v>
      </c>
      <c r="D321" t="s">
        <v>145</v>
      </c>
      <c r="E321" t="s">
        <v>36</v>
      </c>
      <c r="F321" t="s">
        <v>36</v>
      </c>
      <c r="G321" s="4"/>
      <c r="H321" s="4"/>
      <c r="I321" s="15" t="s">
        <v>86</v>
      </c>
      <c r="J321" s="19" t="s">
        <v>1096</v>
      </c>
      <c r="K321" t="s">
        <v>365</v>
      </c>
      <c r="L321" s="15" t="s">
        <v>1835</v>
      </c>
      <c r="M321" s="16">
        <v>77.7</v>
      </c>
      <c r="N321" s="16">
        <v>94.7</v>
      </c>
      <c r="O321" s="16" t="s">
        <v>59</v>
      </c>
      <c r="P321" s="63">
        <v>45599</v>
      </c>
      <c r="Q321" s="63"/>
      <c r="R321" s="43"/>
      <c r="S321" s="40">
        <v>18.343339894851301</v>
      </c>
      <c r="T321" s="41">
        <v>-66.470399148262402</v>
      </c>
    </row>
    <row r="322" spans="1:20" ht="16.5" customHeight="1" x14ac:dyDescent="0.25">
      <c r="A322" t="s">
        <v>55</v>
      </c>
      <c r="B322" s="4">
        <v>6014</v>
      </c>
      <c r="C322" s="4">
        <v>3606014</v>
      </c>
      <c r="D322" t="s">
        <v>145</v>
      </c>
      <c r="E322" t="s">
        <v>22</v>
      </c>
      <c r="F322" t="s">
        <v>22</v>
      </c>
      <c r="G322" s="4"/>
      <c r="H322" s="4"/>
      <c r="I322" s="15" t="s">
        <v>86</v>
      </c>
      <c r="J322" s="19" t="s">
        <v>1097</v>
      </c>
      <c r="K322" t="s">
        <v>514</v>
      </c>
      <c r="L322" s="15" t="s">
        <v>846</v>
      </c>
      <c r="M322" s="16">
        <v>77.7</v>
      </c>
      <c r="N322" s="16">
        <v>95.7</v>
      </c>
      <c r="P322" s="63">
        <v>45599</v>
      </c>
      <c r="Q322" s="63"/>
      <c r="R322" s="43"/>
      <c r="S322" s="27">
        <v>18.307099999999998</v>
      </c>
      <c r="T322" s="34">
        <v>-66.474599999999995</v>
      </c>
    </row>
    <row r="323" spans="1:20" ht="16.5" customHeight="1" x14ac:dyDescent="0.25">
      <c r="A323" t="s">
        <v>55</v>
      </c>
      <c r="B323" s="4">
        <v>525</v>
      </c>
      <c r="C323" s="4">
        <v>6400525</v>
      </c>
      <c r="D323" t="s">
        <v>145</v>
      </c>
      <c r="E323" t="s">
        <v>1739</v>
      </c>
      <c r="F323" t="s">
        <v>1739</v>
      </c>
      <c r="G323" s="4" t="s">
        <v>30</v>
      </c>
      <c r="H323" s="4"/>
      <c r="I323" s="15" t="s">
        <v>1582</v>
      </c>
      <c r="J323" s="19" t="s">
        <v>1095</v>
      </c>
      <c r="K323" t="s">
        <v>1636</v>
      </c>
      <c r="L323" s="15" t="s">
        <v>1098</v>
      </c>
      <c r="M323" s="16">
        <v>80.7</v>
      </c>
      <c r="N323" s="16">
        <v>95.7</v>
      </c>
      <c r="P323" s="63">
        <v>45599</v>
      </c>
      <c r="Q323" s="63"/>
      <c r="R323" s="43"/>
      <c r="S323" s="27">
        <v>18.367259751361999</v>
      </c>
      <c r="T323" s="34">
        <v>-66.475669765010593</v>
      </c>
    </row>
    <row r="324" spans="1:20" ht="16.5" customHeight="1" x14ac:dyDescent="0.25">
      <c r="A324" t="s">
        <v>55</v>
      </c>
      <c r="B324" s="4">
        <v>800</v>
      </c>
      <c r="C324" s="4">
        <v>3606800</v>
      </c>
      <c r="D324" t="s">
        <v>145</v>
      </c>
      <c r="E324" t="s">
        <v>22</v>
      </c>
      <c r="F324" t="s">
        <v>22</v>
      </c>
      <c r="G324" s="4"/>
      <c r="H324" s="4"/>
      <c r="I324" t="s">
        <v>86</v>
      </c>
      <c r="J324" s="1" t="s">
        <v>1095</v>
      </c>
      <c r="K324" s="10" t="s">
        <v>1460</v>
      </c>
      <c r="L324" s="10" t="s">
        <v>1460</v>
      </c>
      <c r="M324" s="16">
        <v>77.7</v>
      </c>
      <c r="N324" s="16" t="s">
        <v>59</v>
      </c>
      <c r="P324" s="63">
        <v>45599</v>
      </c>
      <c r="Q324" s="63"/>
      <c r="R324" s="4"/>
      <c r="S324" s="27">
        <v>18.338298155920601</v>
      </c>
      <c r="T324" s="34">
        <v>-66.468413917586105</v>
      </c>
    </row>
    <row r="325" spans="1:20" ht="16.5" customHeight="1" x14ac:dyDescent="0.25">
      <c r="A325" t="s">
        <v>49</v>
      </c>
      <c r="B325" s="4">
        <v>253</v>
      </c>
      <c r="C325" s="185">
        <v>6400253</v>
      </c>
      <c r="D325" s="187" t="s">
        <v>129</v>
      </c>
      <c r="E325" s="187" t="s">
        <v>30</v>
      </c>
      <c r="F325" s="187" t="s">
        <v>30</v>
      </c>
      <c r="G325" s="185"/>
      <c r="H325" s="185"/>
      <c r="I325" s="15" t="s">
        <v>1578</v>
      </c>
      <c r="J325" s="19" t="s">
        <v>1100</v>
      </c>
      <c r="K325" s="187" t="s">
        <v>176</v>
      </c>
      <c r="L325" s="15" t="s">
        <v>1105</v>
      </c>
      <c r="M325" s="16">
        <v>81.7</v>
      </c>
      <c r="N325" s="16">
        <v>97.7</v>
      </c>
      <c r="O325" s="16">
        <v>79.7</v>
      </c>
      <c r="P325" s="63">
        <v>45599</v>
      </c>
      <c r="Q325" s="63"/>
      <c r="R325" s="43"/>
      <c r="S325" s="203">
        <v>18.179300000000001</v>
      </c>
      <c r="T325" s="68">
        <v>-66.161000000000001</v>
      </c>
    </row>
    <row r="326" spans="1:20" ht="16.5" customHeight="1" x14ac:dyDescent="0.25">
      <c r="A326" t="s">
        <v>49</v>
      </c>
      <c r="B326" s="4">
        <v>324</v>
      </c>
      <c r="C326" s="185">
        <v>3400324</v>
      </c>
      <c r="D326" s="187" t="s">
        <v>129</v>
      </c>
      <c r="E326" s="187" t="s">
        <v>22</v>
      </c>
      <c r="F326" s="187" t="s">
        <v>22</v>
      </c>
      <c r="G326" s="185" t="s">
        <v>23</v>
      </c>
      <c r="H326" s="191">
        <v>44348</v>
      </c>
      <c r="I326" s="15" t="s">
        <v>926</v>
      </c>
      <c r="J326" s="19" t="s">
        <v>1100</v>
      </c>
      <c r="K326" s="187" t="s">
        <v>2024</v>
      </c>
      <c r="L326" s="15" t="s">
        <v>1106</v>
      </c>
      <c r="M326" s="16">
        <v>78.7</v>
      </c>
      <c r="N326" s="16">
        <v>93.7</v>
      </c>
      <c r="O326" s="16">
        <v>80.7</v>
      </c>
      <c r="P326" s="63">
        <v>45599</v>
      </c>
      <c r="Q326" s="63"/>
      <c r="R326" s="43"/>
      <c r="S326" s="68">
        <v>18.176200000000001</v>
      </c>
      <c r="T326" s="68">
        <v>-66.163600000000002</v>
      </c>
    </row>
    <row r="327" spans="1:20" ht="16.5" customHeight="1" x14ac:dyDescent="0.25">
      <c r="A327" t="s">
        <v>49</v>
      </c>
      <c r="B327" s="4">
        <v>3100</v>
      </c>
      <c r="C327" s="4">
        <v>3603100</v>
      </c>
      <c r="D327" t="s">
        <v>129</v>
      </c>
      <c r="E327" t="s">
        <v>2046</v>
      </c>
      <c r="F327" t="s">
        <v>2046</v>
      </c>
      <c r="G327" s="4" t="s">
        <v>169</v>
      </c>
      <c r="H327" s="92">
        <v>44866</v>
      </c>
      <c r="I327" s="15" t="s">
        <v>926</v>
      </c>
      <c r="J327" s="19" t="s">
        <v>1103</v>
      </c>
      <c r="K327" t="s">
        <v>471</v>
      </c>
      <c r="L327" s="15" t="s">
        <v>799</v>
      </c>
      <c r="M327" s="16">
        <v>79.7</v>
      </c>
      <c r="N327" s="16">
        <v>94.7</v>
      </c>
      <c r="O327" s="16">
        <v>81.7</v>
      </c>
      <c r="P327" s="63">
        <v>45599</v>
      </c>
      <c r="Q327" s="63"/>
      <c r="R327" s="43"/>
      <c r="S327" s="68">
        <v>18.169699999999999</v>
      </c>
      <c r="T327" s="68">
        <v>-66.160700000000006</v>
      </c>
    </row>
    <row r="328" spans="1:20" ht="16.5" customHeight="1" x14ac:dyDescent="0.25">
      <c r="A328" t="s">
        <v>49</v>
      </c>
      <c r="B328" s="4">
        <v>2129</v>
      </c>
      <c r="C328" s="4">
        <v>3602129</v>
      </c>
      <c r="D328" t="s">
        <v>129</v>
      </c>
      <c r="E328" t="s">
        <v>36</v>
      </c>
      <c r="F328" t="s">
        <v>36</v>
      </c>
      <c r="G328" s="4"/>
      <c r="H328" s="4"/>
      <c r="I328" s="15" t="s">
        <v>926</v>
      </c>
      <c r="J328" s="19" t="s">
        <v>1102</v>
      </c>
      <c r="K328" t="s">
        <v>367</v>
      </c>
      <c r="L328" s="15" t="s">
        <v>711</v>
      </c>
      <c r="M328" s="16">
        <v>83.7</v>
      </c>
      <c r="N328" s="16">
        <v>96.7</v>
      </c>
      <c r="O328" s="16">
        <v>83.7</v>
      </c>
      <c r="P328" s="63">
        <v>45599</v>
      </c>
      <c r="Q328" s="63"/>
      <c r="R328" s="43"/>
      <c r="S328" s="68">
        <v>18.197800000000001</v>
      </c>
      <c r="T328" s="68">
        <v>-66.112499999999997</v>
      </c>
    </row>
    <row r="329" spans="1:20" ht="16.5" customHeight="1" x14ac:dyDescent="0.25">
      <c r="A329" t="s">
        <v>49</v>
      </c>
      <c r="B329" s="4">
        <v>449</v>
      </c>
      <c r="C329" s="4">
        <v>6400449</v>
      </c>
      <c r="D329" t="s">
        <v>129</v>
      </c>
      <c r="E329" t="s">
        <v>1739</v>
      </c>
      <c r="F329" t="s">
        <v>1739</v>
      </c>
      <c r="G329" s="4" t="s">
        <v>30</v>
      </c>
      <c r="H329" s="94">
        <v>44713</v>
      </c>
      <c r="I329" s="15" t="s">
        <v>1578</v>
      </c>
      <c r="J329" s="19" t="s">
        <v>1100</v>
      </c>
      <c r="K329" t="s">
        <v>1005</v>
      </c>
      <c r="L329" s="15" t="s">
        <v>1107</v>
      </c>
      <c r="M329" s="16">
        <v>81.7</v>
      </c>
      <c r="N329" s="16">
        <v>95.7</v>
      </c>
      <c r="O329" s="16">
        <v>85.7</v>
      </c>
      <c r="P329" s="63">
        <v>45599</v>
      </c>
      <c r="Q329" s="63"/>
      <c r="R329" s="43"/>
      <c r="S329" s="203">
        <v>18.172499999999999</v>
      </c>
      <c r="T329" s="68">
        <v>-66.156199999999998</v>
      </c>
    </row>
    <row r="330" spans="1:20" ht="16.5" customHeight="1" x14ac:dyDescent="0.25">
      <c r="A330" t="s">
        <v>49</v>
      </c>
      <c r="B330" s="4">
        <v>2128</v>
      </c>
      <c r="C330" s="4">
        <v>3602128</v>
      </c>
      <c r="D330" t="s">
        <v>129</v>
      </c>
      <c r="E330" t="s">
        <v>36</v>
      </c>
      <c r="F330" t="s">
        <v>36</v>
      </c>
      <c r="G330" s="4"/>
      <c r="H330" s="4"/>
      <c r="I330" s="15" t="s">
        <v>926</v>
      </c>
      <c r="J330" s="19" t="s">
        <v>1101</v>
      </c>
      <c r="K330" t="s">
        <v>366</v>
      </c>
      <c r="L330" s="15" t="s">
        <v>1836</v>
      </c>
      <c r="M330" s="16">
        <v>83.7</v>
      </c>
      <c r="N330" s="16">
        <v>98.7</v>
      </c>
      <c r="O330" s="16">
        <v>85.7</v>
      </c>
      <c r="P330" s="63">
        <v>45599</v>
      </c>
      <c r="Q330" s="63"/>
      <c r="R330" s="43"/>
      <c r="S330" s="68">
        <v>18.174399999999999</v>
      </c>
      <c r="T330" s="68">
        <v>-66.111699999999999</v>
      </c>
    </row>
    <row r="331" spans="1:20" ht="16.5" customHeight="1" x14ac:dyDescent="0.25">
      <c r="A331" t="s">
        <v>49</v>
      </c>
      <c r="B331" s="4">
        <v>981</v>
      </c>
      <c r="C331" s="4">
        <v>6400981</v>
      </c>
      <c r="D331" t="s">
        <v>129</v>
      </c>
      <c r="E331" t="s">
        <v>1739</v>
      </c>
      <c r="F331" t="s">
        <v>1739</v>
      </c>
      <c r="G331" s="4" t="s">
        <v>30</v>
      </c>
      <c r="H331" s="94">
        <v>44501</v>
      </c>
      <c r="I331" s="15" t="s">
        <v>1578</v>
      </c>
      <c r="J331" s="19" t="s">
        <v>1102</v>
      </c>
      <c r="K331" t="s">
        <v>1637</v>
      </c>
      <c r="L331" s="15" t="s">
        <v>1108</v>
      </c>
      <c r="M331" s="16">
        <v>83.7</v>
      </c>
      <c r="N331" s="16">
        <v>99.7</v>
      </c>
      <c r="O331" s="16">
        <v>89.7</v>
      </c>
      <c r="P331" s="63">
        <v>45599</v>
      </c>
      <c r="Q331" s="63"/>
      <c r="R331" s="43"/>
      <c r="S331" s="68">
        <v>18.161999999999999</v>
      </c>
      <c r="T331" s="68">
        <v>-66.203400000000002</v>
      </c>
    </row>
    <row r="332" spans="1:20" ht="16.5" customHeight="1" x14ac:dyDescent="0.25">
      <c r="A332" t="s">
        <v>49</v>
      </c>
      <c r="B332" s="4">
        <v>1214</v>
      </c>
      <c r="C332" s="4">
        <v>3601214</v>
      </c>
      <c r="D332" t="s">
        <v>129</v>
      </c>
      <c r="E332" t="s">
        <v>170</v>
      </c>
      <c r="F332" t="s">
        <v>170</v>
      </c>
      <c r="G332" s="4"/>
      <c r="H332" s="4"/>
      <c r="I332" s="15" t="s">
        <v>926</v>
      </c>
      <c r="J332" s="19" t="s">
        <v>1100</v>
      </c>
      <c r="K332" t="s">
        <v>254</v>
      </c>
      <c r="L332" s="15" t="s">
        <v>636</v>
      </c>
      <c r="M332" s="16">
        <v>78.7</v>
      </c>
      <c r="N332" s="16">
        <v>94.7</v>
      </c>
      <c r="P332" s="63">
        <v>45599</v>
      </c>
      <c r="Q332" s="63"/>
      <c r="R332" s="43"/>
      <c r="S332" s="203">
        <v>18.173500000000001</v>
      </c>
      <c r="T332" s="68">
        <v>-66.160799999999995</v>
      </c>
    </row>
    <row r="333" spans="1:20" ht="16.5" customHeight="1" x14ac:dyDescent="0.25">
      <c r="A333" t="s">
        <v>49</v>
      </c>
      <c r="B333" s="4">
        <v>3101</v>
      </c>
      <c r="C333" s="4">
        <v>3603101</v>
      </c>
      <c r="D333" t="s">
        <v>129</v>
      </c>
      <c r="E333" t="s">
        <v>2046</v>
      </c>
      <c r="F333" t="s">
        <v>2046</v>
      </c>
      <c r="G333" s="4" t="s">
        <v>169</v>
      </c>
      <c r="H333" s="92">
        <v>44866</v>
      </c>
      <c r="I333" s="15" t="s">
        <v>926</v>
      </c>
      <c r="J333" s="19" t="s">
        <v>1100</v>
      </c>
      <c r="K333" t="s">
        <v>472</v>
      </c>
      <c r="L333" s="15" t="s">
        <v>800</v>
      </c>
      <c r="M333" s="16">
        <v>80.7</v>
      </c>
      <c r="N333" s="16">
        <v>94.7</v>
      </c>
      <c r="P333" s="63">
        <v>45599</v>
      </c>
      <c r="Q333" s="63"/>
      <c r="R333" s="43"/>
      <c r="S333" s="203">
        <v>18.176500000000001</v>
      </c>
      <c r="T333" s="68">
        <v>-66.159099999999995</v>
      </c>
    </row>
    <row r="334" spans="1:20" ht="16.5" customHeight="1" x14ac:dyDescent="0.25">
      <c r="A334" t="s">
        <v>49</v>
      </c>
      <c r="B334" s="4">
        <v>240</v>
      </c>
      <c r="C334" s="4">
        <v>6400240</v>
      </c>
      <c r="D334" t="s">
        <v>129</v>
      </c>
      <c r="E334" t="s">
        <v>30</v>
      </c>
      <c r="F334" t="s">
        <v>30</v>
      </c>
      <c r="G334" s="4"/>
      <c r="H334" s="4"/>
      <c r="I334" s="15" t="s">
        <v>1578</v>
      </c>
      <c r="J334" s="19" t="s">
        <v>1100</v>
      </c>
      <c r="K334" t="s">
        <v>1104</v>
      </c>
      <c r="L334" s="15" t="s">
        <v>41</v>
      </c>
      <c r="M334" s="16">
        <v>80.7</v>
      </c>
      <c r="N334" s="16">
        <v>95.7</v>
      </c>
      <c r="P334" s="63">
        <v>45599</v>
      </c>
      <c r="Q334" s="63"/>
      <c r="R334" s="43"/>
      <c r="S334" s="203">
        <v>18.1769</v>
      </c>
      <c r="T334" s="68">
        <v>-66.1584</v>
      </c>
    </row>
    <row r="335" spans="1:20" ht="16.5" customHeight="1" x14ac:dyDescent="0.25">
      <c r="A335" t="s">
        <v>49</v>
      </c>
      <c r="B335" s="4">
        <v>1000</v>
      </c>
      <c r="C335" s="4">
        <v>6401000</v>
      </c>
      <c r="D335" t="s">
        <v>129</v>
      </c>
      <c r="E335" t="s">
        <v>1739</v>
      </c>
      <c r="F335" t="s">
        <v>1739</v>
      </c>
      <c r="G335" s="4" t="s">
        <v>36</v>
      </c>
      <c r="H335" s="94">
        <v>45078</v>
      </c>
      <c r="I335" s="15" t="s">
        <v>926</v>
      </c>
      <c r="J335" s="19" t="s">
        <v>1102</v>
      </c>
      <c r="K335" t="s">
        <v>2103</v>
      </c>
      <c r="L335" s="15" t="s">
        <v>894</v>
      </c>
      <c r="M335" s="167">
        <v>79.7</v>
      </c>
      <c r="N335" s="167">
        <v>98.7</v>
      </c>
      <c r="O335" s="167"/>
      <c r="P335" s="63">
        <v>45599</v>
      </c>
      <c r="Q335" s="63"/>
      <c r="R335" s="43" t="s">
        <v>2102</v>
      </c>
      <c r="S335" s="203">
        <v>18.1617</v>
      </c>
      <c r="T335" s="68">
        <v>-66.190399999999997</v>
      </c>
    </row>
    <row r="336" spans="1:20" ht="16.5" customHeight="1" x14ac:dyDescent="0.25">
      <c r="A336" t="s">
        <v>52</v>
      </c>
      <c r="B336" s="4">
        <v>1217</v>
      </c>
      <c r="C336" s="4">
        <v>3601217</v>
      </c>
      <c r="D336" t="s">
        <v>163</v>
      </c>
      <c r="E336" t="s">
        <v>23</v>
      </c>
      <c r="F336" s="1" t="s">
        <v>23</v>
      </c>
      <c r="G336" s="4"/>
      <c r="H336" s="4"/>
      <c r="I336" s="15" t="s">
        <v>926</v>
      </c>
      <c r="J336" s="19" t="s">
        <v>1109</v>
      </c>
      <c r="K336" t="s">
        <v>257</v>
      </c>
      <c r="L336" s="15" t="s">
        <v>639</v>
      </c>
      <c r="M336" s="16">
        <v>78.7</v>
      </c>
      <c r="N336" s="16">
        <v>97.7</v>
      </c>
      <c r="O336" s="16">
        <v>77.7</v>
      </c>
      <c r="P336" s="63">
        <v>45599</v>
      </c>
      <c r="Q336" s="63"/>
      <c r="R336" s="43"/>
      <c r="S336" s="27">
        <v>18.067710999999999</v>
      </c>
      <c r="T336" s="34">
        <v>-66.364401999999998</v>
      </c>
    </row>
    <row r="337" spans="1:20" ht="16.5" customHeight="1" x14ac:dyDescent="0.25">
      <c r="A337" t="s">
        <v>52</v>
      </c>
      <c r="B337" s="4">
        <v>1216</v>
      </c>
      <c r="C337" s="4">
        <v>3601216</v>
      </c>
      <c r="D337" t="s">
        <v>163</v>
      </c>
      <c r="E337" t="s">
        <v>22</v>
      </c>
      <c r="F337" s="1" t="s">
        <v>22</v>
      </c>
      <c r="G337" s="4"/>
      <c r="H337" s="4"/>
      <c r="I337" s="15" t="s">
        <v>926</v>
      </c>
      <c r="J337" s="19" t="s">
        <v>1109</v>
      </c>
      <c r="K337" t="s">
        <v>256</v>
      </c>
      <c r="L337" s="15" t="s">
        <v>638</v>
      </c>
      <c r="M337" s="16">
        <v>81.7</v>
      </c>
      <c r="N337" s="16">
        <v>93.7</v>
      </c>
      <c r="O337" s="16">
        <v>79.7</v>
      </c>
      <c r="P337" s="63">
        <v>45599</v>
      </c>
      <c r="Q337" s="63"/>
      <c r="R337" s="43"/>
      <c r="S337" s="27">
        <v>18.067163000000001</v>
      </c>
      <c r="T337" s="34">
        <v>-66.365031000000002</v>
      </c>
    </row>
    <row r="338" spans="1:20" x14ac:dyDescent="0.25">
      <c r="A338" t="s">
        <v>52</v>
      </c>
      <c r="B338" s="4">
        <v>6850</v>
      </c>
      <c r="C338" s="4">
        <v>3606850</v>
      </c>
      <c r="D338" t="s">
        <v>163</v>
      </c>
      <c r="E338" t="s">
        <v>36</v>
      </c>
      <c r="F338" s="1" t="s">
        <v>36</v>
      </c>
      <c r="G338" s="4"/>
      <c r="H338" s="4"/>
      <c r="I338" s="15" t="s">
        <v>926</v>
      </c>
      <c r="J338" s="19" t="s">
        <v>1109</v>
      </c>
      <c r="K338" t="s">
        <v>1921</v>
      </c>
      <c r="L338" t="s">
        <v>1922</v>
      </c>
      <c r="M338" s="16">
        <v>80.7</v>
      </c>
      <c r="N338" s="16">
        <v>95.7</v>
      </c>
      <c r="O338" s="16">
        <v>80.7</v>
      </c>
      <c r="P338" s="63">
        <v>45599</v>
      </c>
      <c r="Q338" s="63"/>
      <c r="R338" s="43"/>
      <c r="S338" s="40">
        <v>18.066047000000001</v>
      </c>
      <c r="T338" s="41">
        <v>-66.366433999999998</v>
      </c>
    </row>
    <row r="339" spans="1:20" ht="16.5" customHeight="1" x14ac:dyDescent="0.25">
      <c r="A339" t="s">
        <v>52</v>
      </c>
      <c r="B339" s="4">
        <v>1215</v>
      </c>
      <c r="C339" s="4">
        <v>3601215</v>
      </c>
      <c r="D339" t="s">
        <v>163</v>
      </c>
      <c r="E339" t="s">
        <v>2046</v>
      </c>
      <c r="F339" s="1" t="s">
        <v>2046</v>
      </c>
      <c r="G339" s="4" t="s">
        <v>169</v>
      </c>
      <c r="H339" s="92">
        <v>44896</v>
      </c>
      <c r="I339" s="15" t="s">
        <v>926</v>
      </c>
      <c r="J339" s="19" t="s">
        <v>1109</v>
      </c>
      <c r="K339" t="s">
        <v>255</v>
      </c>
      <c r="L339" s="15" t="s">
        <v>637</v>
      </c>
      <c r="M339" s="16">
        <v>83.7</v>
      </c>
      <c r="N339" s="16">
        <v>97.7</v>
      </c>
      <c r="O339" s="16">
        <v>86.7</v>
      </c>
      <c r="P339" s="63">
        <v>45599</v>
      </c>
      <c r="Q339" s="63"/>
      <c r="R339" s="43"/>
      <c r="S339" s="27">
        <v>18.073080999999998</v>
      </c>
      <c r="T339" s="34">
        <v>-66.361881999999994</v>
      </c>
    </row>
    <row r="340" spans="1:20" ht="14.45" customHeight="1" x14ac:dyDescent="0.25">
      <c r="A340" t="s">
        <v>52</v>
      </c>
      <c r="B340" s="4">
        <v>2132</v>
      </c>
      <c r="C340" s="4">
        <v>3602132</v>
      </c>
      <c r="D340" t="s">
        <v>163</v>
      </c>
      <c r="E340" t="s">
        <v>22</v>
      </c>
      <c r="F340" s="1" t="s">
        <v>22</v>
      </c>
      <c r="G340" s="4"/>
      <c r="H340" s="4"/>
      <c r="I340" s="15" t="s">
        <v>926</v>
      </c>
      <c r="J340" s="19" t="s">
        <v>1110</v>
      </c>
      <c r="K340" s="187" t="s">
        <v>1742</v>
      </c>
      <c r="L340" s="15" t="s">
        <v>713</v>
      </c>
      <c r="M340" s="16">
        <v>79.7</v>
      </c>
      <c r="N340" s="16">
        <v>92.7</v>
      </c>
      <c r="P340" s="63">
        <v>45599</v>
      </c>
      <c r="Q340" s="63"/>
      <c r="R340" s="43"/>
      <c r="S340" s="27">
        <v>18.078571</v>
      </c>
      <c r="T340" s="34">
        <v>-66.361789999999999</v>
      </c>
    </row>
    <row r="341" spans="1:20" x14ac:dyDescent="0.25">
      <c r="A341" t="s">
        <v>52</v>
      </c>
      <c r="B341" s="4">
        <v>2130</v>
      </c>
      <c r="C341" s="4">
        <v>3602130</v>
      </c>
      <c r="D341" t="s">
        <v>163</v>
      </c>
      <c r="E341" t="s">
        <v>36</v>
      </c>
      <c r="F341" s="1" t="s">
        <v>36</v>
      </c>
      <c r="G341" s="4"/>
      <c r="H341" s="4"/>
      <c r="I341" s="15" t="s">
        <v>926</v>
      </c>
      <c r="J341" s="19" t="s">
        <v>1111</v>
      </c>
      <c r="K341" t="s">
        <v>1923</v>
      </c>
      <c r="L341" s="15" t="s">
        <v>712</v>
      </c>
      <c r="M341" s="16">
        <v>78.7</v>
      </c>
      <c r="N341" s="16">
        <v>94.7</v>
      </c>
      <c r="P341" s="63">
        <v>45599</v>
      </c>
      <c r="Q341" s="63"/>
      <c r="R341" s="43"/>
      <c r="S341" s="27">
        <v>18.047971</v>
      </c>
      <c r="T341" s="34">
        <v>-66.363560000000007</v>
      </c>
    </row>
    <row r="342" spans="1:20" x14ac:dyDescent="0.25">
      <c r="A342" t="s">
        <v>52</v>
      </c>
      <c r="B342" s="4">
        <v>1218</v>
      </c>
      <c r="C342" s="4">
        <v>3601218</v>
      </c>
      <c r="D342" t="s">
        <v>163</v>
      </c>
      <c r="E342" t="s">
        <v>23</v>
      </c>
      <c r="F342" t="s">
        <v>1729</v>
      </c>
      <c r="G342" s="4" t="s">
        <v>22</v>
      </c>
      <c r="H342" s="4"/>
      <c r="I342" s="15" t="s">
        <v>926</v>
      </c>
      <c r="J342" s="19" t="s">
        <v>1110</v>
      </c>
      <c r="K342" s="187" t="s">
        <v>258</v>
      </c>
      <c r="L342" s="15" t="s">
        <v>640</v>
      </c>
      <c r="M342" s="16">
        <v>78.7</v>
      </c>
      <c r="P342" s="63">
        <v>45599</v>
      </c>
      <c r="Q342" s="63"/>
      <c r="R342" s="43"/>
      <c r="S342" s="27">
        <v>18.076239999999999</v>
      </c>
      <c r="T342" s="34">
        <v>-66.361947999999998</v>
      </c>
    </row>
    <row r="343" spans="1:20" x14ac:dyDescent="0.25">
      <c r="A343" t="s">
        <v>53</v>
      </c>
      <c r="B343" s="4">
        <v>6778</v>
      </c>
      <c r="C343" s="4">
        <v>3606778</v>
      </c>
      <c r="D343" t="s">
        <v>132</v>
      </c>
      <c r="E343" t="s">
        <v>22</v>
      </c>
      <c r="F343" t="s">
        <v>22</v>
      </c>
      <c r="G343" s="4"/>
      <c r="H343" s="4"/>
      <c r="I343" s="15" t="s">
        <v>94</v>
      </c>
      <c r="J343" s="19" t="s">
        <v>907</v>
      </c>
      <c r="K343" t="s">
        <v>531</v>
      </c>
      <c r="L343" s="15" t="s">
        <v>871</v>
      </c>
      <c r="M343" s="16">
        <v>77.7</v>
      </c>
      <c r="N343" s="16">
        <v>99.7</v>
      </c>
      <c r="O343" s="16">
        <v>80.7</v>
      </c>
      <c r="P343" s="63">
        <v>45599</v>
      </c>
      <c r="Q343" s="63"/>
      <c r="R343" s="43"/>
      <c r="S343" s="27">
        <v>18.313968321004101</v>
      </c>
      <c r="T343" s="34">
        <v>-66.203799823550796</v>
      </c>
    </row>
    <row r="344" spans="1:20" ht="16.5" customHeight="1" x14ac:dyDescent="0.25">
      <c r="A344" t="s">
        <v>53</v>
      </c>
      <c r="B344" s="4">
        <v>6511</v>
      </c>
      <c r="C344" s="4">
        <v>3606511</v>
      </c>
      <c r="D344" t="s">
        <v>132</v>
      </c>
      <c r="E344" t="s">
        <v>2046</v>
      </c>
      <c r="F344" t="s">
        <v>2046</v>
      </c>
      <c r="G344" s="4" t="s">
        <v>22</v>
      </c>
      <c r="H344" s="94">
        <v>45261</v>
      </c>
      <c r="I344" s="15" t="s">
        <v>86</v>
      </c>
      <c r="J344" s="19" t="s">
        <v>1112</v>
      </c>
      <c r="K344" t="s">
        <v>1551</v>
      </c>
      <c r="L344" s="15" t="s">
        <v>870</v>
      </c>
      <c r="M344" s="16">
        <v>79.7</v>
      </c>
      <c r="N344" s="16">
        <v>97.7</v>
      </c>
      <c r="O344" s="16">
        <v>84.7</v>
      </c>
      <c r="P344" s="63">
        <v>45599</v>
      </c>
      <c r="Q344" s="63"/>
      <c r="R344" s="43" t="s">
        <v>2139</v>
      </c>
      <c r="S344" s="27">
        <v>18.232885109877</v>
      </c>
      <c r="T344" s="34">
        <v>-66.214387405333994</v>
      </c>
    </row>
    <row r="345" spans="1:20" ht="14.45" customHeight="1" x14ac:dyDescent="0.25">
      <c r="A345" t="s">
        <v>53</v>
      </c>
      <c r="B345" s="4">
        <v>394</v>
      </c>
      <c r="C345" s="4">
        <v>6400394</v>
      </c>
      <c r="D345" t="s">
        <v>132</v>
      </c>
      <c r="E345" t="s">
        <v>30</v>
      </c>
      <c r="F345" t="s">
        <v>30</v>
      </c>
      <c r="G345" s="4"/>
      <c r="H345" s="4"/>
      <c r="I345" s="15" t="s">
        <v>1576</v>
      </c>
      <c r="J345" s="19" t="s">
        <v>1112</v>
      </c>
      <c r="K345" t="s">
        <v>1639</v>
      </c>
      <c r="L345" s="15" t="s">
        <v>1113</v>
      </c>
      <c r="M345" s="16">
        <v>80.7</v>
      </c>
      <c r="N345" s="16">
        <v>105.7</v>
      </c>
      <c r="O345" s="16">
        <v>100.7</v>
      </c>
      <c r="P345" s="63">
        <v>45599</v>
      </c>
      <c r="Q345" s="63"/>
      <c r="R345" s="43"/>
      <c r="S345" s="27">
        <v>18.2388851855411</v>
      </c>
      <c r="T345" s="34">
        <v>-66.211486399092905</v>
      </c>
    </row>
    <row r="346" spans="1:20" ht="14.45" customHeight="1" x14ac:dyDescent="0.25">
      <c r="A346" t="s">
        <v>53</v>
      </c>
      <c r="B346" s="4">
        <v>802</v>
      </c>
      <c r="C346" s="4">
        <v>3606802</v>
      </c>
      <c r="D346" t="s">
        <v>132</v>
      </c>
      <c r="E346" t="s">
        <v>169</v>
      </c>
      <c r="F346" t="s">
        <v>169</v>
      </c>
      <c r="G346" s="4" t="s">
        <v>224</v>
      </c>
      <c r="H346" s="94">
        <v>44166</v>
      </c>
      <c r="I346" t="s">
        <v>86</v>
      </c>
      <c r="J346" s="1" t="s">
        <v>1112</v>
      </c>
      <c r="K346" t="s">
        <v>2059</v>
      </c>
      <c r="L346" s="10" t="s">
        <v>1554</v>
      </c>
      <c r="M346" s="16">
        <v>79.7</v>
      </c>
      <c r="N346" s="16">
        <v>96.7</v>
      </c>
      <c r="P346" s="63">
        <v>45599</v>
      </c>
      <c r="Q346" s="63"/>
      <c r="R346" s="4"/>
      <c r="S346" s="27">
        <v>18.216153253639501</v>
      </c>
      <c r="T346" s="34">
        <v>-66.224776818398297</v>
      </c>
    </row>
    <row r="347" spans="1:20" ht="16.5" customHeight="1" x14ac:dyDescent="0.25">
      <c r="A347" t="s">
        <v>53</v>
      </c>
      <c r="B347" s="4">
        <v>6513</v>
      </c>
      <c r="C347" s="4">
        <v>3606513</v>
      </c>
      <c r="D347" t="s">
        <v>132</v>
      </c>
      <c r="E347" t="s">
        <v>36</v>
      </c>
      <c r="F347" t="s">
        <v>36</v>
      </c>
      <c r="G347" s="4"/>
      <c r="H347" s="4"/>
      <c r="I347" s="15" t="s">
        <v>86</v>
      </c>
      <c r="J347" s="19" t="s">
        <v>1112</v>
      </c>
      <c r="K347" t="s">
        <v>1553</v>
      </c>
      <c r="L347" s="15" t="s">
        <v>1552</v>
      </c>
      <c r="M347" s="16">
        <v>79.7</v>
      </c>
      <c r="N347" s="16">
        <v>96.7</v>
      </c>
      <c r="P347" s="63">
        <v>45599</v>
      </c>
      <c r="Q347" s="63"/>
      <c r="R347" s="43"/>
      <c r="S347" s="27">
        <v>18.221900000000002</v>
      </c>
      <c r="T347" s="34">
        <v>-66.225583999999998</v>
      </c>
    </row>
    <row r="348" spans="1:20" x14ac:dyDescent="0.25">
      <c r="A348" t="s">
        <v>53</v>
      </c>
      <c r="B348" s="4">
        <v>261</v>
      </c>
      <c r="C348" s="4">
        <v>6400261</v>
      </c>
      <c r="D348" t="s">
        <v>132</v>
      </c>
      <c r="E348" t="s">
        <v>1739</v>
      </c>
      <c r="F348" t="s">
        <v>1739</v>
      </c>
      <c r="G348" s="4" t="s">
        <v>30</v>
      </c>
      <c r="H348" s="4"/>
      <c r="I348" s="15" t="s">
        <v>1576</v>
      </c>
      <c r="J348" s="19" t="s">
        <v>1112</v>
      </c>
      <c r="K348" t="s">
        <v>1638</v>
      </c>
      <c r="L348" s="15" t="s">
        <v>1461</v>
      </c>
      <c r="M348" s="16">
        <v>82.7</v>
      </c>
      <c r="N348" s="16">
        <v>100.7</v>
      </c>
      <c r="P348" s="63">
        <v>45599</v>
      </c>
      <c r="Q348" s="63"/>
      <c r="R348" s="43"/>
      <c r="S348" s="27">
        <v>18.2193</v>
      </c>
      <c r="T348" s="34">
        <v>-66.225499999999997</v>
      </c>
    </row>
    <row r="349" spans="1:20" x14ac:dyDescent="0.25">
      <c r="A349" t="s">
        <v>55</v>
      </c>
      <c r="B349" s="4">
        <v>1222</v>
      </c>
      <c r="C349" s="4">
        <v>3601222</v>
      </c>
      <c r="D349" t="s">
        <v>161</v>
      </c>
      <c r="E349" t="s">
        <v>22</v>
      </c>
      <c r="F349" t="s">
        <v>22</v>
      </c>
      <c r="G349" s="4"/>
      <c r="H349" s="4"/>
      <c r="I349" s="15" t="s">
        <v>86</v>
      </c>
      <c r="J349" s="19" t="s">
        <v>1114</v>
      </c>
      <c r="K349" t="s">
        <v>261</v>
      </c>
      <c r="L349" s="15" t="s">
        <v>643</v>
      </c>
      <c r="M349" s="16">
        <v>77.7</v>
      </c>
      <c r="N349" s="16">
        <v>94.7</v>
      </c>
      <c r="O349" s="16">
        <v>80.7</v>
      </c>
      <c r="P349" s="63">
        <v>45599</v>
      </c>
      <c r="Q349" s="63"/>
      <c r="R349" s="43"/>
      <c r="S349" s="27">
        <v>18.3420507502242</v>
      </c>
      <c r="T349" s="34">
        <v>-66.3097533523745</v>
      </c>
    </row>
    <row r="350" spans="1:20" x14ac:dyDescent="0.25">
      <c r="A350" t="s">
        <v>55</v>
      </c>
      <c r="B350" s="4">
        <v>1220</v>
      </c>
      <c r="C350" s="185">
        <v>3601220</v>
      </c>
      <c r="D350" s="187" t="s">
        <v>161</v>
      </c>
      <c r="E350" s="187" t="s">
        <v>36</v>
      </c>
      <c r="F350" s="187" t="s">
        <v>36</v>
      </c>
      <c r="G350" s="185"/>
      <c r="H350" s="185"/>
      <c r="I350" s="15" t="s">
        <v>86</v>
      </c>
      <c r="J350" s="19" t="s">
        <v>1114</v>
      </c>
      <c r="K350" s="187" t="s">
        <v>259</v>
      </c>
      <c r="L350" s="15" t="s">
        <v>641</v>
      </c>
      <c r="M350" s="16">
        <v>77.7</v>
      </c>
      <c r="N350" s="16">
        <v>95.7</v>
      </c>
      <c r="O350" s="16">
        <v>80.7</v>
      </c>
      <c r="P350" s="63">
        <v>45599</v>
      </c>
      <c r="Q350" s="63"/>
      <c r="R350" s="43"/>
      <c r="S350" s="27">
        <v>18.3391430038408</v>
      </c>
      <c r="T350" s="34">
        <v>-66.321925647984401</v>
      </c>
    </row>
    <row r="351" spans="1:20" x14ac:dyDescent="0.25">
      <c r="A351" t="s">
        <v>55</v>
      </c>
      <c r="B351" s="4">
        <v>1225</v>
      </c>
      <c r="C351" s="4">
        <v>3601225</v>
      </c>
      <c r="D351" t="s">
        <v>161</v>
      </c>
      <c r="E351" t="s">
        <v>170</v>
      </c>
      <c r="F351" t="s">
        <v>170</v>
      </c>
      <c r="G351" s="4"/>
      <c r="H351" s="4"/>
      <c r="I351" s="15" t="s">
        <v>86</v>
      </c>
      <c r="J351" s="19" t="s">
        <v>1116</v>
      </c>
      <c r="K351" t="s">
        <v>264</v>
      </c>
      <c r="L351" s="15" t="s">
        <v>8</v>
      </c>
      <c r="M351" s="16">
        <v>79.7</v>
      </c>
      <c r="N351" s="16">
        <v>98.7</v>
      </c>
      <c r="O351" s="16">
        <v>81.7</v>
      </c>
      <c r="P351" s="63">
        <v>45599</v>
      </c>
      <c r="Q351" s="63"/>
      <c r="R351" s="43"/>
      <c r="S351" s="27">
        <v>18.3502562672005</v>
      </c>
      <c r="T351" s="34">
        <v>-66.309177780409996</v>
      </c>
    </row>
    <row r="352" spans="1:20" ht="14.45" customHeight="1" x14ac:dyDescent="0.25">
      <c r="A352" t="s">
        <v>55</v>
      </c>
      <c r="B352" s="4">
        <v>1223</v>
      </c>
      <c r="C352" s="4">
        <v>3601223</v>
      </c>
      <c r="D352" t="s">
        <v>161</v>
      </c>
      <c r="E352" t="s">
        <v>36</v>
      </c>
      <c r="F352" t="s">
        <v>36</v>
      </c>
      <c r="G352" s="4"/>
      <c r="H352" s="4"/>
      <c r="I352" s="15" t="s">
        <v>86</v>
      </c>
      <c r="J352" s="19" t="s">
        <v>1116</v>
      </c>
      <c r="K352" t="s">
        <v>262</v>
      </c>
      <c r="L352" s="15" t="s">
        <v>1837</v>
      </c>
      <c r="M352" s="16">
        <v>77.7</v>
      </c>
      <c r="N352" s="16">
        <v>96.7</v>
      </c>
      <c r="O352" s="16">
        <v>89.7</v>
      </c>
      <c r="P352" s="63">
        <v>45599</v>
      </c>
      <c r="Q352" s="63"/>
      <c r="R352" s="43"/>
      <c r="S352" s="27">
        <v>18.3408527727326</v>
      </c>
      <c r="T352" s="34">
        <v>-66.305543805933894</v>
      </c>
    </row>
    <row r="353" spans="1:20" ht="14.45" customHeight="1" x14ac:dyDescent="0.25">
      <c r="A353" t="s">
        <v>55</v>
      </c>
      <c r="B353" s="4">
        <v>6015</v>
      </c>
      <c r="C353" s="4">
        <v>3606015</v>
      </c>
      <c r="D353" t="s">
        <v>161</v>
      </c>
      <c r="E353" t="s">
        <v>22</v>
      </c>
      <c r="F353" t="s">
        <v>22</v>
      </c>
      <c r="G353" s="4"/>
      <c r="H353" s="4"/>
      <c r="I353" s="15" t="s">
        <v>86</v>
      </c>
      <c r="J353" s="19" t="s">
        <v>1114</v>
      </c>
      <c r="K353" t="s">
        <v>515</v>
      </c>
      <c r="L353" s="15" t="s">
        <v>847</v>
      </c>
      <c r="M353" s="16">
        <v>77.7</v>
      </c>
      <c r="N353" s="16">
        <v>99.7</v>
      </c>
      <c r="O353" s="16">
        <v>89.7</v>
      </c>
      <c r="P353" s="63">
        <v>45599</v>
      </c>
      <c r="Q353" s="63"/>
      <c r="R353" s="43"/>
      <c r="S353" s="27">
        <v>18.324134337516</v>
      </c>
      <c r="T353" s="34">
        <v>-66.342341543936001</v>
      </c>
    </row>
    <row r="354" spans="1:20" ht="16.5" customHeight="1" x14ac:dyDescent="0.25">
      <c r="A354" t="s">
        <v>55</v>
      </c>
      <c r="B354" s="4">
        <v>854</v>
      </c>
      <c r="C354" s="4">
        <v>3606854</v>
      </c>
      <c r="D354" t="s">
        <v>161</v>
      </c>
      <c r="E354" t="s">
        <v>170</v>
      </c>
      <c r="F354" t="s">
        <v>170</v>
      </c>
      <c r="G354" s="4"/>
      <c r="H354" s="4"/>
      <c r="I354" s="15" t="s">
        <v>86</v>
      </c>
      <c r="J354" s="19" t="s">
        <v>1116</v>
      </c>
      <c r="K354" t="s">
        <v>170</v>
      </c>
      <c r="L354" s="15" t="s">
        <v>1550</v>
      </c>
      <c r="M354" s="16">
        <v>79.7</v>
      </c>
      <c r="N354" s="16">
        <v>95.7</v>
      </c>
      <c r="P354" s="63">
        <v>45599</v>
      </c>
      <c r="Q354" s="63"/>
      <c r="R354" s="43"/>
      <c r="S354" s="27">
        <v>18.326704869555201</v>
      </c>
      <c r="T354" s="34">
        <v>-66.339003564058004</v>
      </c>
    </row>
    <row r="355" spans="1:20" ht="16.5" customHeight="1" x14ac:dyDescent="0.25">
      <c r="A355" t="s">
        <v>55</v>
      </c>
      <c r="B355" s="4">
        <v>1224</v>
      </c>
      <c r="C355" s="4">
        <v>3601224</v>
      </c>
      <c r="D355" t="s">
        <v>161</v>
      </c>
      <c r="E355" t="s">
        <v>36</v>
      </c>
      <c r="F355" t="s">
        <v>36</v>
      </c>
      <c r="G355" s="4"/>
      <c r="H355" s="4"/>
      <c r="I355" s="15" t="s">
        <v>86</v>
      </c>
      <c r="J355" s="19" t="s">
        <v>1114</v>
      </c>
      <c r="K355" t="s">
        <v>263</v>
      </c>
      <c r="L355" s="15" t="s">
        <v>644</v>
      </c>
      <c r="M355" s="16">
        <v>77.7</v>
      </c>
      <c r="N355" s="16">
        <v>96.7</v>
      </c>
      <c r="P355" s="63">
        <v>45599</v>
      </c>
      <c r="Q355" s="63"/>
      <c r="R355" s="43"/>
      <c r="S355" s="59">
        <v>18.344110000000001</v>
      </c>
      <c r="T355" s="59">
        <v>-66.303430000000006</v>
      </c>
    </row>
    <row r="356" spans="1:20" ht="16.5" customHeight="1" x14ac:dyDescent="0.25">
      <c r="A356" t="s">
        <v>55</v>
      </c>
      <c r="B356" s="4">
        <v>1221</v>
      </c>
      <c r="C356" s="4">
        <v>3601221</v>
      </c>
      <c r="D356" t="s">
        <v>161</v>
      </c>
      <c r="E356" t="s">
        <v>23</v>
      </c>
      <c r="F356" t="s">
        <v>23</v>
      </c>
      <c r="G356" s="4"/>
      <c r="H356" s="4"/>
      <c r="I356" s="15" t="s">
        <v>86</v>
      </c>
      <c r="J356" s="19" t="s">
        <v>1115</v>
      </c>
      <c r="K356" t="s">
        <v>260</v>
      </c>
      <c r="L356" s="15" t="s">
        <v>642</v>
      </c>
      <c r="M356" s="16">
        <v>79.7</v>
      </c>
      <c r="N356" s="16">
        <v>96.7</v>
      </c>
      <c r="P356" s="63">
        <v>45599</v>
      </c>
      <c r="Q356" s="63"/>
      <c r="R356" s="43"/>
      <c r="S356" s="27">
        <v>18.337056107360699</v>
      </c>
      <c r="T356" s="34">
        <v>-66.325380457059794</v>
      </c>
    </row>
    <row r="357" spans="1:20" ht="16.5" customHeight="1" x14ac:dyDescent="0.25">
      <c r="A357" t="s">
        <v>55</v>
      </c>
      <c r="B357" s="4">
        <v>6514</v>
      </c>
      <c r="C357" s="4">
        <v>3606514</v>
      </c>
      <c r="D357" t="s">
        <v>161</v>
      </c>
      <c r="E357" t="s">
        <v>23</v>
      </c>
      <c r="F357" t="s">
        <v>23</v>
      </c>
      <c r="G357" s="185"/>
      <c r="H357" s="185"/>
      <c r="I357" s="15" t="s">
        <v>86</v>
      </c>
      <c r="J357" s="19" t="s">
        <v>1116</v>
      </c>
      <c r="K357" s="187" t="s">
        <v>533</v>
      </c>
      <c r="L357" s="15" t="s">
        <v>873</v>
      </c>
      <c r="M357" s="16" t="s">
        <v>59</v>
      </c>
      <c r="N357" s="16" t="s">
        <v>59</v>
      </c>
      <c r="O357" s="4"/>
      <c r="P357" s="63">
        <v>45599</v>
      </c>
      <c r="Q357" s="106" t="s">
        <v>2159</v>
      </c>
      <c r="R357" s="43"/>
      <c r="S357" s="27">
        <v>18.341931491209799</v>
      </c>
      <c r="T357" s="34">
        <v>-66.318656351071596</v>
      </c>
    </row>
    <row r="358" spans="1:20" x14ac:dyDescent="0.25">
      <c r="A358" t="s">
        <v>55</v>
      </c>
      <c r="B358" s="4">
        <v>986</v>
      </c>
      <c r="C358" s="4">
        <v>6400986</v>
      </c>
      <c r="D358" t="s">
        <v>161</v>
      </c>
      <c r="E358" t="s">
        <v>169</v>
      </c>
      <c r="F358" t="s">
        <v>169</v>
      </c>
      <c r="G358" s="4" t="s">
        <v>30</v>
      </c>
      <c r="H358" s="94">
        <v>45474</v>
      </c>
      <c r="I358" s="15" t="s">
        <v>1576</v>
      </c>
      <c r="J358" s="19" t="s">
        <v>1116</v>
      </c>
      <c r="K358" t="s">
        <v>1640</v>
      </c>
      <c r="L358" s="15" t="s">
        <v>1117</v>
      </c>
      <c r="O358" s="4"/>
      <c r="P358" s="63">
        <v>45599</v>
      </c>
      <c r="Q358" s="106" t="s">
        <v>2159</v>
      </c>
      <c r="R358" s="43" t="s">
        <v>2189</v>
      </c>
      <c r="S358" s="27">
        <v>18.3326847460905</v>
      </c>
      <c r="T358" s="34">
        <v>-66.330164086340901</v>
      </c>
    </row>
    <row r="359" spans="1:20" ht="16.5" customHeight="1" x14ac:dyDescent="0.25">
      <c r="A359" t="s">
        <v>55</v>
      </c>
      <c r="B359" s="4">
        <v>1161</v>
      </c>
      <c r="C359" s="185">
        <v>3601161</v>
      </c>
      <c r="D359" s="187" t="s">
        <v>116</v>
      </c>
      <c r="E359" s="187" t="s">
        <v>36</v>
      </c>
      <c r="F359" s="187" t="s">
        <v>36</v>
      </c>
      <c r="G359" s="185"/>
      <c r="H359" s="185"/>
      <c r="I359" s="15" t="s">
        <v>98</v>
      </c>
      <c r="J359" s="19" t="s">
        <v>1118</v>
      </c>
      <c r="K359" s="187" t="s">
        <v>247</v>
      </c>
      <c r="L359" s="15" t="s">
        <v>628</v>
      </c>
      <c r="M359" s="16">
        <v>78.7</v>
      </c>
      <c r="N359" s="16">
        <v>93.7</v>
      </c>
      <c r="O359" s="16">
        <v>79.7</v>
      </c>
      <c r="P359" s="63">
        <v>45599</v>
      </c>
      <c r="Q359" s="63"/>
      <c r="R359" s="43"/>
      <c r="S359" s="27">
        <v>18.4102</v>
      </c>
      <c r="T359" s="34">
        <v>-66.303100000000001</v>
      </c>
    </row>
    <row r="360" spans="1:20" ht="14.45" customHeight="1" x14ac:dyDescent="0.25">
      <c r="A360" t="s">
        <v>55</v>
      </c>
      <c r="B360" s="4">
        <v>987</v>
      </c>
      <c r="C360" s="4">
        <v>6400987</v>
      </c>
      <c r="D360" t="s">
        <v>116</v>
      </c>
      <c r="E360" t="s">
        <v>1739</v>
      </c>
      <c r="F360" t="s">
        <v>1739</v>
      </c>
      <c r="G360" s="4" t="s">
        <v>30</v>
      </c>
      <c r="H360" s="4"/>
      <c r="I360" s="15" t="s">
        <v>1582</v>
      </c>
      <c r="J360" s="19" t="s">
        <v>1118</v>
      </c>
      <c r="K360" t="s">
        <v>1642</v>
      </c>
      <c r="L360" s="15" t="s">
        <v>1128</v>
      </c>
      <c r="M360" s="16">
        <v>78.7</v>
      </c>
      <c r="N360" s="16">
        <v>95.7</v>
      </c>
      <c r="O360" s="16">
        <v>82.7</v>
      </c>
      <c r="P360" s="63">
        <v>45599</v>
      </c>
      <c r="Q360" s="63"/>
      <c r="R360" s="43"/>
      <c r="S360" s="27">
        <v>18.4053</v>
      </c>
      <c r="T360" s="34">
        <v>-66.275599999999997</v>
      </c>
    </row>
    <row r="361" spans="1:20" ht="16.5" customHeight="1" x14ac:dyDescent="0.25">
      <c r="A361" t="s">
        <v>55</v>
      </c>
      <c r="B361" s="4">
        <v>2099</v>
      </c>
      <c r="C361" s="4">
        <v>3602099</v>
      </c>
      <c r="D361" t="s">
        <v>116</v>
      </c>
      <c r="E361" t="s">
        <v>36</v>
      </c>
      <c r="F361" t="s">
        <v>36</v>
      </c>
      <c r="G361" s="4"/>
      <c r="H361" s="4"/>
      <c r="I361" s="15" t="s">
        <v>98</v>
      </c>
      <c r="J361" s="19" t="s">
        <v>1118</v>
      </c>
      <c r="K361" t="s">
        <v>348</v>
      </c>
      <c r="L361" s="15" t="s">
        <v>704</v>
      </c>
      <c r="M361" s="16">
        <v>81.7</v>
      </c>
      <c r="N361" s="16">
        <v>97.7</v>
      </c>
      <c r="O361" s="16">
        <v>87.7</v>
      </c>
      <c r="P361" s="63">
        <v>45599</v>
      </c>
      <c r="Q361" s="63"/>
      <c r="R361" s="43"/>
      <c r="S361" s="40">
        <v>18.4060013906427</v>
      </c>
      <c r="T361" s="41">
        <v>-66.289542901342799</v>
      </c>
    </row>
    <row r="362" spans="1:20" ht="14.45" customHeight="1" x14ac:dyDescent="0.25">
      <c r="A362" t="s">
        <v>55</v>
      </c>
      <c r="B362" s="4">
        <v>122</v>
      </c>
      <c r="C362" s="4">
        <v>6400122</v>
      </c>
      <c r="D362" t="s">
        <v>116</v>
      </c>
      <c r="E362" t="s">
        <v>30</v>
      </c>
      <c r="F362" t="s">
        <v>30</v>
      </c>
      <c r="G362" s="4"/>
      <c r="H362" s="4"/>
      <c r="I362" s="15" t="s">
        <v>1582</v>
      </c>
      <c r="J362" s="19" t="s">
        <v>1120</v>
      </c>
      <c r="K362" t="s">
        <v>1595</v>
      </c>
      <c r="L362" s="15" t="s">
        <v>1124</v>
      </c>
      <c r="M362" s="16">
        <v>80.7</v>
      </c>
      <c r="N362" s="16">
        <v>107.7</v>
      </c>
      <c r="O362" s="16">
        <v>101.7</v>
      </c>
      <c r="P362" s="63">
        <v>45599</v>
      </c>
      <c r="Q362" s="63"/>
      <c r="R362" s="43"/>
      <c r="S362" s="27">
        <v>18.456157304982899</v>
      </c>
      <c r="T362" s="34">
        <v>-66.255426556137706</v>
      </c>
    </row>
    <row r="363" spans="1:20" ht="18" customHeight="1" x14ac:dyDescent="0.25">
      <c r="A363" t="s">
        <v>55</v>
      </c>
      <c r="B363" s="4">
        <v>191</v>
      </c>
      <c r="C363" s="4">
        <v>6400191</v>
      </c>
      <c r="D363" t="s">
        <v>116</v>
      </c>
      <c r="E363" t="s">
        <v>30</v>
      </c>
      <c r="F363" t="s">
        <v>30</v>
      </c>
      <c r="G363" s="4"/>
      <c r="H363" s="4"/>
      <c r="I363" s="15" t="s">
        <v>1582</v>
      </c>
      <c r="J363" s="19" t="s">
        <v>1120</v>
      </c>
      <c r="K363" t="s">
        <v>1641</v>
      </c>
      <c r="L363" s="15" t="s">
        <v>1125</v>
      </c>
      <c r="M363" s="16">
        <v>86.7</v>
      </c>
      <c r="N363" s="16">
        <v>101.7</v>
      </c>
      <c r="O363" s="16">
        <v>107.7</v>
      </c>
      <c r="P363" s="63">
        <v>45599</v>
      </c>
      <c r="Q363" s="63"/>
      <c r="R363" s="43"/>
      <c r="S363" s="27">
        <v>18.466764686962399</v>
      </c>
      <c r="T363" s="34">
        <v>-66.277957360817894</v>
      </c>
    </row>
    <row r="364" spans="1:20" ht="18" customHeight="1" x14ac:dyDescent="0.3">
      <c r="A364" t="s">
        <v>55</v>
      </c>
      <c r="B364" s="4">
        <v>1226</v>
      </c>
      <c r="C364" s="4">
        <v>3601226</v>
      </c>
      <c r="D364" t="s">
        <v>116</v>
      </c>
      <c r="E364" t="s">
        <v>2046</v>
      </c>
      <c r="F364" t="s">
        <v>2046</v>
      </c>
      <c r="G364" s="4" t="s">
        <v>169</v>
      </c>
      <c r="H364" s="92">
        <v>44835</v>
      </c>
      <c r="I364" s="15" t="s">
        <v>98</v>
      </c>
      <c r="J364" s="19" t="s">
        <v>1119</v>
      </c>
      <c r="K364" t="s">
        <v>265</v>
      </c>
      <c r="L364" s="15" t="s">
        <v>645</v>
      </c>
      <c r="M364" s="16">
        <v>81.7</v>
      </c>
      <c r="N364" s="16">
        <v>96.7</v>
      </c>
      <c r="P364" s="63">
        <v>45599</v>
      </c>
      <c r="Q364" s="63"/>
      <c r="R364" s="58"/>
      <c r="S364" s="27">
        <v>18.405718620127299</v>
      </c>
      <c r="T364" s="34">
        <v>-66.299179571517797</v>
      </c>
    </row>
    <row r="365" spans="1:20" ht="16.5" customHeight="1" x14ac:dyDescent="0.25">
      <c r="A365" t="s">
        <v>55</v>
      </c>
      <c r="B365" s="4">
        <v>464</v>
      </c>
      <c r="C365" s="4">
        <v>6400464</v>
      </c>
      <c r="D365" t="s">
        <v>116</v>
      </c>
      <c r="E365" t="s">
        <v>1739</v>
      </c>
      <c r="F365" t="s">
        <v>1739</v>
      </c>
      <c r="G365" s="4" t="s">
        <v>30</v>
      </c>
      <c r="H365" s="94">
        <v>45261</v>
      </c>
      <c r="I365" s="15" t="s">
        <v>1582</v>
      </c>
      <c r="J365" s="19" t="s">
        <v>1120</v>
      </c>
      <c r="K365" t="s">
        <v>1126</v>
      </c>
      <c r="L365" s="15" t="s">
        <v>1127</v>
      </c>
      <c r="M365" s="16">
        <v>83.7</v>
      </c>
      <c r="N365" s="16">
        <v>99.7</v>
      </c>
      <c r="P365" s="63">
        <v>45599</v>
      </c>
      <c r="Q365" s="63"/>
      <c r="R365" s="43"/>
      <c r="S365" s="27">
        <v>18.460385960129098</v>
      </c>
      <c r="T365" s="34">
        <v>-66.265846913517507</v>
      </c>
    </row>
    <row r="366" spans="1:20" ht="16.5" customHeight="1" x14ac:dyDescent="0.3">
      <c r="A366" t="s">
        <v>55</v>
      </c>
      <c r="B366" s="4">
        <v>3048</v>
      </c>
      <c r="C366" s="4">
        <v>3603048</v>
      </c>
      <c r="D366" t="s">
        <v>116</v>
      </c>
      <c r="E366" t="s">
        <v>2046</v>
      </c>
      <c r="F366" t="s">
        <v>2046</v>
      </c>
      <c r="G366" s="4" t="s">
        <v>169</v>
      </c>
      <c r="H366" s="92">
        <v>44896</v>
      </c>
      <c r="I366" s="15" t="s">
        <v>98</v>
      </c>
      <c r="J366" s="19" t="s">
        <v>1120</v>
      </c>
      <c r="K366" t="s">
        <v>434</v>
      </c>
      <c r="L366" s="15" t="s">
        <v>772</v>
      </c>
      <c r="M366" s="16">
        <v>85.7</v>
      </c>
      <c r="N366" s="16">
        <v>105.7</v>
      </c>
      <c r="P366" s="63">
        <v>45599</v>
      </c>
      <c r="Q366" s="63"/>
      <c r="R366" s="58"/>
      <c r="S366" s="27">
        <v>18.4582573212532</v>
      </c>
      <c r="T366" s="34">
        <v>-66.259123798551499</v>
      </c>
    </row>
    <row r="367" spans="1:20" ht="16.5" customHeight="1" x14ac:dyDescent="0.3">
      <c r="A367" t="s">
        <v>55</v>
      </c>
      <c r="B367" s="4">
        <v>3049</v>
      </c>
      <c r="C367" s="4">
        <v>3603049</v>
      </c>
      <c r="D367" t="s">
        <v>116</v>
      </c>
      <c r="E367" t="s">
        <v>2046</v>
      </c>
      <c r="F367" t="s">
        <v>2046</v>
      </c>
      <c r="G367" s="4" t="s">
        <v>169</v>
      </c>
      <c r="H367" s="92">
        <v>44896</v>
      </c>
      <c r="I367" s="15" t="s">
        <v>98</v>
      </c>
      <c r="J367" s="19" t="s">
        <v>1120</v>
      </c>
      <c r="K367" t="s">
        <v>435</v>
      </c>
      <c r="L367" s="15" t="s">
        <v>773</v>
      </c>
      <c r="M367" s="16">
        <v>98.7</v>
      </c>
      <c r="N367" s="16">
        <v>113.7</v>
      </c>
      <c r="P367" s="63">
        <v>45599</v>
      </c>
      <c r="Q367" s="63"/>
      <c r="R367" s="58"/>
      <c r="S367" s="27">
        <v>18.4612371544866</v>
      </c>
      <c r="T367" s="34">
        <v>-66.267474433623804</v>
      </c>
    </row>
    <row r="368" spans="1:20" ht="14.45" customHeight="1" x14ac:dyDescent="0.25">
      <c r="A368" t="s">
        <v>48</v>
      </c>
      <c r="B368" s="4">
        <v>807</v>
      </c>
      <c r="C368" s="4">
        <v>3606806</v>
      </c>
      <c r="D368" s="1" t="s">
        <v>110</v>
      </c>
      <c r="E368" s="10" t="s">
        <v>22</v>
      </c>
      <c r="F368" s="10" t="s">
        <v>22</v>
      </c>
      <c r="G368" s="11" t="s">
        <v>170</v>
      </c>
      <c r="H368" s="98">
        <v>44409</v>
      </c>
      <c r="I368" t="s">
        <v>88</v>
      </c>
      <c r="J368" s="1" t="s">
        <v>1130</v>
      </c>
      <c r="K368" s="10" t="s">
        <v>2029</v>
      </c>
      <c r="L368" s="10" t="s">
        <v>1947</v>
      </c>
      <c r="M368" s="16">
        <v>79.7</v>
      </c>
      <c r="N368" s="16">
        <v>96.7</v>
      </c>
      <c r="O368" s="16">
        <v>79.7</v>
      </c>
      <c r="P368" s="63">
        <v>45599</v>
      </c>
      <c r="Q368" s="63"/>
      <c r="R368" s="72"/>
      <c r="S368" s="32">
        <v>18.331199999999999</v>
      </c>
      <c r="T368" s="68">
        <v>-65.6417</v>
      </c>
    </row>
    <row r="369" spans="1:20" ht="14.45" customHeight="1" x14ac:dyDescent="0.25">
      <c r="A369" t="s">
        <v>48</v>
      </c>
      <c r="B369" s="4">
        <v>73</v>
      </c>
      <c r="C369" s="4">
        <v>6400073</v>
      </c>
      <c r="D369" t="s">
        <v>110</v>
      </c>
      <c r="E369" t="s">
        <v>30</v>
      </c>
      <c r="F369" t="s">
        <v>30</v>
      </c>
      <c r="G369" s="4"/>
      <c r="H369" s="4"/>
      <c r="I369" s="54" t="s">
        <v>905</v>
      </c>
      <c r="J369" s="19" t="s">
        <v>1129</v>
      </c>
      <c r="K369" t="s">
        <v>172</v>
      </c>
      <c r="L369" s="15" t="s">
        <v>2030</v>
      </c>
      <c r="M369" s="16">
        <v>78.7</v>
      </c>
      <c r="N369" s="16">
        <v>95.7</v>
      </c>
      <c r="O369" s="16">
        <v>82.7</v>
      </c>
      <c r="P369" s="63">
        <v>45599</v>
      </c>
      <c r="Q369" s="63"/>
      <c r="R369" s="43"/>
      <c r="S369" s="32">
        <v>18.345800000000001</v>
      </c>
      <c r="T369" s="68">
        <v>-65.6721</v>
      </c>
    </row>
    <row r="370" spans="1:20" ht="16.5" customHeight="1" x14ac:dyDescent="0.25">
      <c r="A370" t="s">
        <v>48</v>
      </c>
      <c r="B370" s="4">
        <v>376</v>
      </c>
      <c r="C370" s="4">
        <v>6400376</v>
      </c>
      <c r="D370" t="s">
        <v>110</v>
      </c>
      <c r="E370" t="s">
        <v>1739</v>
      </c>
      <c r="F370" t="s">
        <v>1739</v>
      </c>
      <c r="G370" s="4" t="s">
        <v>30</v>
      </c>
      <c r="H370" s="4"/>
      <c r="I370" s="54" t="s">
        <v>905</v>
      </c>
      <c r="J370" s="19" t="s">
        <v>1129</v>
      </c>
      <c r="K370" t="s">
        <v>1135</v>
      </c>
      <c r="L370" s="15" t="s">
        <v>1136</v>
      </c>
      <c r="M370" s="16">
        <v>79.7</v>
      </c>
      <c r="N370" s="16">
        <v>96.7</v>
      </c>
      <c r="O370" s="16">
        <v>83.7</v>
      </c>
      <c r="P370" s="63">
        <v>45599</v>
      </c>
      <c r="Q370" s="63"/>
      <c r="R370" s="43"/>
      <c r="S370" s="32">
        <v>18.340499999999999</v>
      </c>
      <c r="T370" s="68">
        <v>-65.660499999999999</v>
      </c>
    </row>
    <row r="371" spans="1:20" ht="16.5" customHeight="1" x14ac:dyDescent="0.25">
      <c r="A371" s="132" t="s">
        <v>48</v>
      </c>
      <c r="B371" s="133">
        <v>804</v>
      </c>
      <c r="C371" s="133">
        <v>6400804</v>
      </c>
      <c r="D371" s="132" t="s">
        <v>110</v>
      </c>
      <c r="E371" s="132" t="s">
        <v>1739</v>
      </c>
      <c r="F371" s="132" t="s">
        <v>1739</v>
      </c>
      <c r="G371" s="133" t="s">
        <v>30</v>
      </c>
      <c r="H371" s="133"/>
      <c r="I371" s="139" t="s">
        <v>905</v>
      </c>
      <c r="J371" s="135" t="s">
        <v>1129</v>
      </c>
      <c r="K371" s="132" t="s">
        <v>1643</v>
      </c>
      <c r="L371" s="134" t="s">
        <v>1137</v>
      </c>
      <c r="M371" s="16">
        <v>79.7</v>
      </c>
      <c r="N371" s="16">
        <v>96.7</v>
      </c>
      <c r="O371" s="16">
        <v>83.7</v>
      </c>
      <c r="P371" s="63">
        <v>45599</v>
      </c>
      <c r="Q371" s="136"/>
      <c r="R371" s="137"/>
      <c r="S371" s="140">
        <v>18.349</v>
      </c>
      <c r="T371" s="138">
        <v>-65.679000000000002</v>
      </c>
    </row>
    <row r="372" spans="1:20" ht="14.45" customHeight="1" x14ac:dyDescent="0.25">
      <c r="A372" t="s">
        <v>48</v>
      </c>
      <c r="B372" s="4">
        <v>2013</v>
      </c>
      <c r="C372" s="4">
        <v>3602013</v>
      </c>
      <c r="D372" t="s">
        <v>110</v>
      </c>
      <c r="E372" t="s">
        <v>36</v>
      </c>
      <c r="F372" t="s">
        <v>36</v>
      </c>
      <c r="G372" s="4"/>
      <c r="H372" s="4"/>
      <c r="I372" s="54" t="s">
        <v>88</v>
      </c>
      <c r="J372" s="19" t="s">
        <v>1129</v>
      </c>
      <c r="K372" t="s">
        <v>299</v>
      </c>
      <c r="L372" s="15" t="s">
        <v>673</v>
      </c>
      <c r="M372" s="16">
        <v>79.7</v>
      </c>
      <c r="N372" s="16">
        <v>95.7</v>
      </c>
      <c r="O372" s="16">
        <v>85.7</v>
      </c>
      <c r="P372" s="63">
        <v>45599</v>
      </c>
      <c r="Q372" s="63"/>
      <c r="R372" s="43"/>
      <c r="S372" s="32">
        <v>18.332100000000001</v>
      </c>
      <c r="T372" s="68">
        <v>-65.661699999999996</v>
      </c>
    </row>
    <row r="373" spans="1:20" x14ac:dyDescent="0.25">
      <c r="A373" t="s">
        <v>48</v>
      </c>
      <c r="B373" s="4">
        <v>132</v>
      </c>
      <c r="C373" s="4">
        <v>6400132</v>
      </c>
      <c r="D373" t="s">
        <v>110</v>
      </c>
      <c r="E373" t="s">
        <v>30</v>
      </c>
      <c r="F373" t="s">
        <v>30</v>
      </c>
      <c r="G373" s="4"/>
      <c r="H373" s="4"/>
      <c r="I373" s="54" t="s">
        <v>905</v>
      </c>
      <c r="J373" s="19" t="s">
        <v>1130</v>
      </c>
      <c r="K373" t="s">
        <v>1131</v>
      </c>
      <c r="L373" s="15" t="s">
        <v>1132</v>
      </c>
      <c r="M373" s="16">
        <v>85.7</v>
      </c>
      <c r="O373" s="16">
        <v>89.7</v>
      </c>
      <c r="P373" s="63">
        <v>45599</v>
      </c>
      <c r="Q373" s="63"/>
      <c r="R373" s="43"/>
      <c r="S373" s="32">
        <v>18.332000000000001</v>
      </c>
      <c r="T373" s="68">
        <v>-65.646600000000007</v>
      </c>
    </row>
    <row r="374" spans="1:20" ht="16.5" customHeight="1" x14ac:dyDescent="0.25">
      <c r="A374" t="s">
        <v>48</v>
      </c>
      <c r="B374" s="4">
        <v>6804</v>
      </c>
      <c r="C374" s="4">
        <v>3606804</v>
      </c>
      <c r="D374" s="1" t="s">
        <v>110</v>
      </c>
      <c r="E374" s="1" t="s">
        <v>22</v>
      </c>
      <c r="F374" s="1" t="s">
        <v>22</v>
      </c>
      <c r="G374" s="4" t="s">
        <v>36</v>
      </c>
      <c r="H374" s="94">
        <v>45170</v>
      </c>
      <c r="I374" t="s">
        <v>88</v>
      </c>
      <c r="J374" s="1" t="s">
        <v>1130</v>
      </c>
      <c r="K374" s="10" t="s">
        <v>374</v>
      </c>
      <c r="L374" s="10" t="s">
        <v>1531</v>
      </c>
      <c r="M374" s="16">
        <v>79.7</v>
      </c>
      <c r="N374" s="16">
        <v>95.7</v>
      </c>
      <c r="P374" s="63">
        <v>45599</v>
      </c>
      <c r="Q374" s="63"/>
      <c r="R374" s="4" t="s">
        <v>2112</v>
      </c>
      <c r="S374" s="56">
        <v>18.3292</v>
      </c>
      <c r="T374" s="79">
        <v>-65.651200000000003</v>
      </c>
    </row>
    <row r="375" spans="1:20" ht="14.45" customHeight="1" x14ac:dyDescent="0.25">
      <c r="A375" s="132" t="s">
        <v>48</v>
      </c>
      <c r="B375" s="133">
        <v>156</v>
      </c>
      <c r="C375" s="133">
        <v>6400156</v>
      </c>
      <c r="D375" s="132" t="s">
        <v>110</v>
      </c>
      <c r="E375" s="132" t="s">
        <v>30</v>
      </c>
      <c r="F375" s="132" t="s">
        <v>30</v>
      </c>
      <c r="G375" s="133"/>
      <c r="H375" s="133"/>
      <c r="I375" s="139" t="s">
        <v>905</v>
      </c>
      <c r="J375" s="135" t="s">
        <v>1129</v>
      </c>
      <c r="K375" s="132" t="s">
        <v>1133</v>
      </c>
      <c r="L375" s="134" t="s">
        <v>1134</v>
      </c>
      <c r="M375" s="16">
        <v>78.7</v>
      </c>
      <c r="N375" s="16">
        <v>98.7</v>
      </c>
      <c r="P375" s="63">
        <v>45599</v>
      </c>
      <c r="Q375" s="136"/>
      <c r="R375" s="137"/>
      <c r="S375" s="140">
        <v>18.332799999999999</v>
      </c>
      <c r="T375" s="138">
        <v>-65.662999999999997</v>
      </c>
    </row>
    <row r="376" spans="1:20" ht="16.5" customHeight="1" x14ac:dyDescent="0.3">
      <c r="A376" t="s">
        <v>48</v>
      </c>
      <c r="B376" s="4">
        <v>3080</v>
      </c>
      <c r="C376" s="4">
        <v>3603080</v>
      </c>
      <c r="D376" t="s">
        <v>110</v>
      </c>
      <c r="E376" t="s">
        <v>2046</v>
      </c>
      <c r="F376" t="s">
        <v>2046</v>
      </c>
      <c r="G376" s="4" t="s">
        <v>169</v>
      </c>
      <c r="H376" s="92">
        <v>44835</v>
      </c>
      <c r="I376" s="54" t="s">
        <v>88</v>
      </c>
      <c r="J376" s="19" t="s">
        <v>1130</v>
      </c>
      <c r="K376" t="s">
        <v>459</v>
      </c>
      <c r="L376" s="15" t="s">
        <v>790</v>
      </c>
      <c r="M376" s="16">
        <v>82.7</v>
      </c>
      <c r="N376" s="16">
        <v>98.7</v>
      </c>
      <c r="P376" s="63">
        <v>45599</v>
      </c>
      <c r="Q376" s="63"/>
      <c r="R376" s="58"/>
      <c r="S376" s="32">
        <v>18.316299999999998</v>
      </c>
      <c r="T376" s="68">
        <v>-65.650499999999994</v>
      </c>
    </row>
    <row r="377" spans="1:20" ht="14.45" customHeight="1" x14ac:dyDescent="0.25">
      <c r="A377" t="s">
        <v>55</v>
      </c>
      <c r="B377" s="4">
        <v>2197</v>
      </c>
      <c r="C377" s="4">
        <v>3602197</v>
      </c>
      <c r="D377" t="s">
        <v>115</v>
      </c>
      <c r="E377" t="s">
        <v>36</v>
      </c>
      <c r="F377" t="s">
        <v>36</v>
      </c>
      <c r="G377" s="4"/>
      <c r="H377" s="4"/>
      <c r="I377" s="15" t="s">
        <v>86</v>
      </c>
      <c r="J377" s="19" t="s">
        <v>967</v>
      </c>
      <c r="K377" t="s">
        <v>389</v>
      </c>
      <c r="L377" s="15" t="s">
        <v>1838</v>
      </c>
      <c r="M377" s="16">
        <v>79.7</v>
      </c>
      <c r="N377" s="16">
        <v>99.7</v>
      </c>
      <c r="O377" s="16">
        <v>83.7</v>
      </c>
      <c r="P377" s="63">
        <v>45599</v>
      </c>
      <c r="Q377" s="63"/>
      <c r="R377" s="43"/>
      <c r="S377" s="27">
        <v>18.374099999999999</v>
      </c>
      <c r="T377" s="34">
        <v>-66.563299999999998</v>
      </c>
    </row>
    <row r="378" spans="1:20" ht="14.45" customHeight="1" x14ac:dyDescent="0.25">
      <c r="A378" t="s">
        <v>55</v>
      </c>
      <c r="B378" s="4">
        <v>102</v>
      </c>
      <c r="C378" s="4">
        <v>6400102</v>
      </c>
      <c r="D378" t="s">
        <v>115</v>
      </c>
      <c r="E378" t="s">
        <v>30</v>
      </c>
      <c r="F378" t="s">
        <v>30</v>
      </c>
      <c r="G378" s="4"/>
      <c r="H378" s="4"/>
      <c r="I378" s="15" t="s">
        <v>1582</v>
      </c>
      <c r="J378" s="19" t="s">
        <v>967</v>
      </c>
      <c r="K378" t="s">
        <v>1644</v>
      </c>
      <c r="L378" s="15" t="s">
        <v>1138</v>
      </c>
      <c r="M378" s="16">
        <v>79.7</v>
      </c>
      <c r="P378" s="63">
        <v>45599</v>
      </c>
      <c r="Q378" s="63"/>
      <c r="R378" s="43"/>
      <c r="S378" s="35">
        <v>18.3719</v>
      </c>
      <c r="T378" s="44">
        <v>-66.564099999999996</v>
      </c>
    </row>
    <row r="379" spans="1:20" ht="14.45" customHeight="1" x14ac:dyDescent="0.25">
      <c r="A379" t="s">
        <v>50</v>
      </c>
      <c r="B379" s="4">
        <v>801</v>
      </c>
      <c r="C379" s="4">
        <v>6400801</v>
      </c>
      <c r="D379" t="s">
        <v>153</v>
      </c>
      <c r="E379" t="s">
        <v>1739</v>
      </c>
      <c r="F379" t="s">
        <v>1739</v>
      </c>
      <c r="G379" s="4" t="s">
        <v>30</v>
      </c>
      <c r="H379" s="4"/>
      <c r="I379" s="15" t="s">
        <v>83</v>
      </c>
      <c r="J379" s="19" t="s">
        <v>1139</v>
      </c>
      <c r="K379" t="s">
        <v>1645</v>
      </c>
      <c r="L379" s="15" t="s">
        <v>1140</v>
      </c>
      <c r="M379">
        <v>82.7</v>
      </c>
      <c r="N379">
        <v>97.7</v>
      </c>
      <c r="O379">
        <v>84.7</v>
      </c>
      <c r="P379" s="63">
        <v>45599</v>
      </c>
      <c r="Q379" s="63"/>
      <c r="R379" s="43"/>
      <c r="S379" s="27">
        <v>17.9953</v>
      </c>
      <c r="T379" s="34">
        <v>-66.891900000000007</v>
      </c>
    </row>
    <row r="380" spans="1:20" ht="16.5" customHeight="1" x14ac:dyDescent="0.25">
      <c r="A380" t="s">
        <v>50</v>
      </c>
      <c r="B380" s="4">
        <v>1228</v>
      </c>
      <c r="C380" s="4">
        <v>3601228</v>
      </c>
      <c r="D380" t="s">
        <v>153</v>
      </c>
      <c r="E380" t="s">
        <v>36</v>
      </c>
      <c r="F380" t="s">
        <v>36</v>
      </c>
      <c r="G380" s="4"/>
      <c r="H380" s="4"/>
      <c r="I380" s="15" t="s">
        <v>92</v>
      </c>
      <c r="J380" s="19" t="s">
        <v>1139</v>
      </c>
      <c r="K380" t="s">
        <v>2090</v>
      </c>
      <c r="L380" s="15" t="s">
        <v>646</v>
      </c>
      <c r="M380">
        <v>83.7</v>
      </c>
      <c r="N380">
        <v>99.7</v>
      </c>
      <c r="O380"/>
      <c r="P380" s="63">
        <v>45599</v>
      </c>
      <c r="Q380" s="63"/>
      <c r="R380" s="43"/>
      <c r="S380" s="27">
        <v>17.976400000000002</v>
      </c>
      <c r="T380" s="34">
        <v>-66.907499999999999</v>
      </c>
    </row>
    <row r="381" spans="1:20" ht="16.5" customHeight="1" x14ac:dyDescent="0.25">
      <c r="A381" t="s">
        <v>50</v>
      </c>
      <c r="B381" s="4">
        <v>1227</v>
      </c>
      <c r="C381" s="4">
        <v>3601227</v>
      </c>
      <c r="D381" t="s">
        <v>153</v>
      </c>
      <c r="E381" t="s">
        <v>23</v>
      </c>
      <c r="F381" t="s">
        <v>1575</v>
      </c>
      <c r="G381" s="4"/>
      <c r="H381" s="4"/>
      <c r="I381" s="15" t="s">
        <v>92</v>
      </c>
      <c r="J381" s="19" t="s">
        <v>1139</v>
      </c>
      <c r="K381" t="s">
        <v>1772</v>
      </c>
      <c r="L381" s="15" t="s">
        <v>646</v>
      </c>
      <c r="M381">
        <v>81.7</v>
      </c>
      <c r="N381">
        <v>101.7</v>
      </c>
      <c r="O381"/>
      <c r="P381" s="63">
        <v>45599</v>
      </c>
      <c r="Q381" s="63"/>
      <c r="R381" s="43"/>
      <c r="S381" s="27">
        <v>17.9742</v>
      </c>
      <c r="T381" s="34">
        <v>-66.907499999999999</v>
      </c>
    </row>
    <row r="382" spans="1:20" ht="16.5" customHeight="1" x14ac:dyDescent="0.25">
      <c r="A382" t="s">
        <v>50</v>
      </c>
      <c r="B382" s="4">
        <v>863</v>
      </c>
      <c r="C382" s="4">
        <v>6400863</v>
      </c>
      <c r="D382" t="s">
        <v>153</v>
      </c>
      <c r="E382" t="s">
        <v>30</v>
      </c>
      <c r="F382" t="s">
        <v>30</v>
      </c>
      <c r="G382" s="4"/>
      <c r="H382" s="4"/>
      <c r="I382" s="15" t="s">
        <v>83</v>
      </c>
      <c r="J382" s="19" t="s">
        <v>1139</v>
      </c>
      <c r="K382" t="s">
        <v>1646</v>
      </c>
      <c r="L382" s="15" t="s">
        <v>1141</v>
      </c>
      <c r="M382"/>
      <c r="N382"/>
      <c r="O382" s="4"/>
      <c r="P382" s="63">
        <v>45599</v>
      </c>
      <c r="Q382" s="106" t="s">
        <v>2159</v>
      </c>
      <c r="R382" s="43"/>
      <c r="S382" s="27">
        <v>17.9665</v>
      </c>
      <c r="T382" s="34">
        <v>-66.9315</v>
      </c>
    </row>
    <row r="383" spans="1:20" ht="16.5" customHeight="1" x14ac:dyDescent="0.25">
      <c r="A383" t="s">
        <v>54</v>
      </c>
      <c r="B383" s="4">
        <v>1132</v>
      </c>
      <c r="C383" s="4">
        <v>3601132</v>
      </c>
      <c r="D383" t="s">
        <v>113</v>
      </c>
      <c r="E383" t="s">
        <v>23</v>
      </c>
      <c r="F383" t="s">
        <v>1729</v>
      </c>
      <c r="G383" s="4" t="s">
        <v>170</v>
      </c>
      <c r="H383" s="4" t="s">
        <v>1483</v>
      </c>
      <c r="I383" s="15" t="s">
        <v>926</v>
      </c>
      <c r="J383" s="19" t="s">
        <v>1142</v>
      </c>
      <c r="K383" t="s">
        <v>238</v>
      </c>
      <c r="L383" s="15" t="s">
        <v>618</v>
      </c>
      <c r="M383" s="16">
        <v>79.7</v>
      </c>
      <c r="O383" s="16">
        <v>78.7</v>
      </c>
      <c r="P383" s="63">
        <v>45599</v>
      </c>
      <c r="Q383" s="63"/>
      <c r="R383" s="69"/>
      <c r="S383" s="27">
        <v>17.961008</v>
      </c>
      <c r="T383" s="34">
        <v>-66.137038000000004</v>
      </c>
    </row>
    <row r="384" spans="1:20" ht="14.45" customHeight="1" x14ac:dyDescent="0.25">
      <c r="A384" t="s">
        <v>54</v>
      </c>
      <c r="B384" s="4">
        <v>6036</v>
      </c>
      <c r="C384" s="4">
        <v>3606036</v>
      </c>
      <c r="D384" t="s">
        <v>113</v>
      </c>
      <c r="E384" t="s">
        <v>22</v>
      </c>
      <c r="F384" t="s">
        <v>22</v>
      </c>
      <c r="G384" s="4"/>
      <c r="H384" s="4"/>
      <c r="I384" s="15" t="s">
        <v>926</v>
      </c>
      <c r="J384" s="19" t="s">
        <v>1142</v>
      </c>
      <c r="K384" t="s">
        <v>22</v>
      </c>
      <c r="L384" s="15" t="s">
        <v>856</v>
      </c>
      <c r="M384" s="16">
        <v>81.7</v>
      </c>
      <c r="N384" s="16">
        <v>95.7</v>
      </c>
      <c r="O384" s="16">
        <v>79.7</v>
      </c>
      <c r="P384" s="63">
        <v>45599</v>
      </c>
      <c r="Q384" s="63"/>
      <c r="R384" s="43"/>
      <c r="S384" s="27">
        <v>17.963899999999999</v>
      </c>
      <c r="T384" s="34">
        <v>-66.133700000000005</v>
      </c>
    </row>
    <row r="385" spans="1:20" ht="16.5" customHeight="1" x14ac:dyDescent="0.25">
      <c r="A385" t="s">
        <v>54</v>
      </c>
      <c r="B385" s="4">
        <v>3050</v>
      </c>
      <c r="C385" s="4">
        <v>3603050</v>
      </c>
      <c r="D385" t="s">
        <v>113</v>
      </c>
      <c r="E385" t="s">
        <v>2046</v>
      </c>
      <c r="F385" t="s">
        <v>2046</v>
      </c>
      <c r="G385" s="4" t="s">
        <v>169</v>
      </c>
      <c r="H385" s="94">
        <v>44986</v>
      </c>
      <c r="I385" s="15" t="s">
        <v>926</v>
      </c>
      <c r="J385" s="19" t="s">
        <v>1142</v>
      </c>
      <c r="K385" t="s">
        <v>436</v>
      </c>
      <c r="L385" s="15" t="s">
        <v>774</v>
      </c>
      <c r="M385" s="16">
        <v>82.7</v>
      </c>
      <c r="N385" s="16">
        <v>98.7</v>
      </c>
      <c r="O385" s="16">
        <v>84.7</v>
      </c>
      <c r="P385" s="63">
        <v>45599</v>
      </c>
      <c r="Q385" s="63"/>
      <c r="R385" s="43"/>
      <c r="S385" s="27">
        <v>17.96818</v>
      </c>
      <c r="T385" s="34">
        <v>-66.129320000000007</v>
      </c>
    </row>
    <row r="386" spans="1:20" ht="16.5" customHeight="1" x14ac:dyDescent="0.25">
      <c r="A386" t="s">
        <v>52</v>
      </c>
      <c r="B386" s="4">
        <v>96</v>
      </c>
      <c r="C386" s="4">
        <v>6400096</v>
      </c>
      <c r="D386" t="s">
        <v>113</v>
      </c>
      <c r="E386" t="s">
        <v>1739</v>
      </c>
      <c r="F386" s="1" t="s">
        <v>1739</v>
      </c>
      <c r="G386" s="4" t="s">
        <v>30</v>
      </c>
      <c r="H386" s="4"/>
      <c r="I386" s="15" t="s">
        <v>1583</v>
      </c>
      <c r="J386" s="19" t="s">
        <v>961</v>
      </c>
      <c r="K386" t="s">
        <v>1143</v>
      </c>
      <c r="L386" s="15" t="s">
        <v>1144</v>
      </c>
      <c r="M386" s="16">
        <v>84.7</v>
      </c>
      <c r="N386" s="16">
        <v>98.7</v>
      </c>
      <c r="O386" s="16">
        <v>84.7</v>
      </c>
      <c r="P386" s="63">
        <v>45599</v>
      </c>
      <c r="Q386" s="63"/>
      <c r="R386" s="43"/>
      <c r="S386" s="27">
        <v>17.978559000000001</v>
      </c>
      <c r="T386" s="34">
        <v>-66.091317000000004</v>
      </c>
    </row>
    <row r="387" spans="1:20" ht="16.5" customHeight="1" x14ac:dyDescent="0.25">
      <c r="A387" t="s">
        <v>52</v>
      </c>
      <c r="B387" s="4">
        <v>2089</v>
      </c>
      <c r="C387" s="4">
        <v>3602089</v>
      </c>
      <c r="D387" t="s">
        <v>113</v>
      </c>
      <c r="E387" t="s">
        <v>36</v>
      </c>
      <c r="F387" s="1" t="s">
        <v>36</v>
      </c>
      <c r="G387" s="4"/>
      <c r="H387" s="4"/>
      <c r="I387" s="15" t="s">
        <v>926</v>
      </c>
      <c r="J387" s="19" t="s">
        <v>961</v>
      </c>
      <c r="K387" t="s">
        <v>1842</v>
      </c>
      <c r="L387" s="15" t="s">
        <v>342</v>
      </c>
      <c r="M387" s="16">
        <v>84.7</v>
      </c>
      <c r="N387" s="16">
        <v>100.7</v>
      </c>
      <c r="O387" s="16">
        <v>87.7</v>
      </c>
      <c r="P387" s="63">
        <v>45599</v>
      </c>
      <c r="Q387" s="63"/>
      <c r="R387" s="43"/>
      <c r="S387" s="27">
        <v>17.979420000000001</v>
      </c>
      <c r="T387" s="34">
        <v>-66.102289999999996</v>
      </c>
    </row>
    <row r="388" spans="1:20" x14ac:dyDescent="0.25">
      <c r="A388" t="s">
        <v>54</v>
      </c>
      <c r="B388" s="4">
        <v>2087</v>
      </c>
      <c r="C388" s="4">
        <v>3602087</v>
      </c>
      <c r="D388" t="s">
        <v>113</v>
      </c>
      <c r="E388" t="s">
        <v>36</v>
      </c>
      <c r="F388" t="s">
        <v>36</v>
      </c>
      <c r="G388" s="4"/>
      <c r="H388" s="4"/>
      <c r="I388" s="15" t="s">
        <v>926</v>
      </c>
      <c r="J388" s="19" t="s">
        <v>1142</v>
      </c>
      <c r="K388" t="s">
        <v>1839</v>
      </c>
      <c r="L388" s="15" t="s">
        <v>341</v>
      </c>
      <c r="M388" s="16">
        <v>79.7</v>
      </c>
      <c r="N388" s="16">
        <v>93.7</v>
      </c>
      <c r="P388" s="63">
        <v>45599</v>
      </c>
      <c r="Q388" s="63"/>
      <c r="R388" s="43"/>
      <c r="S388" s="27">
        <v>17.956568999999998</v>
      </c>
      <c r="T388" s="34">
        <v>-66.166480000000007</v>
      </c>
    </row>
    <row r="389" spans="1:20" ht="16.5" customHeight="1" x14ac:dyDescent="0.25">
      <c r="A389" t="s">
        <v>52</v>
      </c>
      <c r="B389" s="4">
        <v>1097</v>
      </c>
      <c r="C389" s="4">
        <v>3601097</v>
      </c>
      <c r="D389" t="s">
        <v>113</v>
      </c>
      <c r="E389" t="s">
        <v>22</v>
      </c>
      <c r="F389" s="1" t="s">
        <v>22</v>
      </c>
      <c r="G389" s="4" t="s">
        <v>170</v>
      </c>
      <c r="H389" s="4" t="s">
        <v>1483</v>
      </c>
      <c r="I389" s="15" t="s">
        <v>926</v>
      </c>
      <c r="J389" s="19" t="s">
        <v>961</v>
      </c>
      <c r="K389" t="s">
        <v>226</v>
      </c>
      <c r="L389" s="15" t="s">
        <v>604</v>
      </c>
      <c r="M389" s="16">
        <v>80.7</v>
      </c>
      <c r="N389" s="16">
        <v>95.7</v>
      </c>
      <c r="P389" s="63">
        <v>45599</v>
      </c>
      <c r="Q389" s="63"/>
      <c r="R389" s="43"/>
      <c r="S389" s="27">
        <v>17.978785999999999</v>
      </c>
      <c r="T389" s="34">
        <v>-66.092573000000002</v>
      </c>
    </row>
    <row r="390" spans="1:20" ht="14.45" customHeight="1" x14ac:dyDescent="0.25">
      <c r="A390" t="s">
        <v>54</v>
      </c>
      <c r="B390" s="4">
        <v>1045</v>
      </c>
      <c r="C390" s="4">
        <v>3601045</v>
      </c>
      <c r="D390" t="s">
        <v>113</v>
      </c>
      <c r="E390" t="s">
        <v>22</v>
      </c>
      <c r="F390" t="s">
        <v>22</v>
      </c>
      <c r="G390" s="4"/>
      <c r="H390" s="4"/>
      <c r="I390" s="15" t="s">
        <v>926</v>
      </c>
      <c r="J390" s="19" t="s">
        <v>1142</v>
      </c>
      <c r="K390" t="s">
        <v>204</v>
      </c>
      <c r="L390" s="15" t="s">
        <v>579</v>
      </c>
      <c r="M390" s="16">
        <v>80.7</v>
      </c>
      <c r="N390" s="16">
        <v>95.7</v>
      </c>
      <c r="P390" s="63">
        <v>45599</v>
      </c>
      <c r="Q390" s="63"/>
      <c r="R390" s="43"/>
      <c r="S390" s="27">
        <v>17.965762000000002</v>
      </c>
      <c r="T390" s="34">
        <v>-66.190625999999995</v>
      </c>
    </row>
    <row r="391" spans="1:20" ht="16.5" customHeight="1" x14ac:dyDescent="0.25">
      <c r="A391" t="s">
        <v>54</v>
      </c>
      <c r="B391" s="4">
        <v>2056</v>
      </c>
      <c r="C391" s="4">
        <v>3602056</v>
      </c>
      <c r="D391" t="s">
        <v>113</v>
      </c>
      <c r="E391" t="s">
        <v>36</v>
      </c>
      <c r="F391" t="s">
        <v>36</v>
      </c>
      <c r="G391" s="4"/>
      <c r="H391" s="4"/>
      <c r="I391" s="15" t="s">
        <v>926</v>
      </c>
      <c r="J391" s="19" t="s">
        <v>961</v>
      </c>
      <c r="K391" t="s">
        <v>329</v>
      </c>
      <c r="L391" s="15" t="s">
        <v>693</v>
      </c>
      <c r="M391" s="16">
        <v>83.7</v>
      </c>
      <c r="N391" s="16">
        <v>97.7</v>
      </c>
      <c r="P391" s="63">
        <v>45599</v>
      </c>
      <c r="Q391" s="63"/>
      <c r="R391" s="43"/>
      <c r="S391" s="27">
        <v>17.979835999999999</v>
      </c>
      <c r="T391" s="34">
        <v>-66.121758</v>
      </c>
    </row>
    <row r="392" spans="1:20" ht="14.45" customHeight="1" x14ac:dyDescent="0.25">
      <c r="A392" t="s">
        <v>52</v>
      </c>
      <c r="B392" s="4">
        <v>809</v>
      </c>
      <c r="C392" s="4">
        <v>6400809</v>
      </c>
      <c r="D392" t="s">
        <v>113</v>
      </c>
      <c r="E392" t="s">
        <v>30</v>
      </c>
      <c r="F392" s="1" t="s">
        <v>30</v>
      </c>
      <c r="G392" s="4"/>
      <c r="H392" s="4"/>
      <c r="I392" s="15" t="s">
        <v>1583</v>
      </c>
      <c r="J392" s="19" t="s">
        <v>1142</v>
      </c>
      <c r="K392" t="s">
        <v>1149</v>
      </c>
      <c r="L392" s="15" t="s">
        <v>1150</v>
      </c>
      <c r="M392" s="16">
        <v>83.7</v>
      </c>
      <c r="N392" s="16">
        <v>97.7</v>
      </c>
      <c r="P392" s="63">
        <v>45599</v>
      </c>
      <c r="Q392" s="63"/>
      <c r="R392" s="43"/>
      <c r="S392" s="27">
        <v>17.976317999999999</v>
      </c>
      <c r="T392" s="34">
        <v>-66.120239999999995</v>
      </c>
    </row>
    <row r="393" spans="1:20" ht="14.45" customHeight="1" x14ac:dyDescent="0.25">
      <c r="A393" t="s">
        <v>52</v>
      </c>
      <c r="B393" s="4">
        <v>1046</v>
      </c>
      <c r="C393" s="4">
        <v>3601046</v>
      </c>
      <c r="D393" t="s">
        <v>113</v>
      </c>
      <c r="E393" t="s">
        <v>170</v>
      </c>
      <c r="F393" s="1" t="s">
        <v>170</v>
      </c>
      <c r="G393" s="4"/>
      <c r="H393" s="4"/>
      <c r="I393" s="15" t="s">
        <v>926</v>
      </c>
      <c r="J393" s="19" t="s">
        <v>961</v>
      </c>
      <c r="K393" t="s">
        <v>205</v>
      </c>
      <c r="L393" s="15" t="s">
        <v>580</v>
      </c>
      <c r="M393" s="16">
        <v>82.7</v>
      </c>
      <c r="N393" s="16">
        <v>98.7</v>
      </c>
      <c r="P393" s="63">
        <v>45599</v>
      </c>
      <c r="Q393" s="63"/>
      <c r="R393" s="43"/>
      <c r="S393" s="27">
        <v>17.980460999999998</v>
      </c>
      <c r="T393" s="34">
        <v>-66.110052999999994</v>
      </c>
    </row>
    <row r="394" spans="1:20" ht="16.5" customHeight="1" x14ac:dyDescent="0.25">
      <c r="A394" t="s">
        <v>52</v>
      </c>
      <c r="B394" s="4">
        <v>195</v>
      </c>
      <c r="C394" s="4">
        <v>6400195</v>
      </c>
      <c r="D394" t="s">
        <v>113</v>
      </c>
      <c r="E394" t="s">
        <v>30</v>
      </c>
      <c r="F394" s="1" t="s">
        <v>30</v>
      </c>
      <c r="G394" s="4"/>
      <c r="H394" s="4"/>
      <c r="I394" s="15" t="s">
        <v>1583</v>
      </c>
      <c r="J394" s="19" t="s">
        <v>961</v>
      </c>
      <c r="K394" t="s">
        <v>1145</v>
      </c>
      <c r="L394" s="15" t="s">
        <v>1146</v>
      </c>
      <c r="O394" s="4"/>
      <c r="P394" s="63">
        <v>45599</v>
      </c>
      <c r="Q394" s="106" t="s">
        <v>2159</v>
      </c>
      <c r="R394" s="43"/>
      <c r="S394" s="27">
        <v>17.979557</v>
      </c>
      <c r="T394" s="34">
        <v>-66.101681999999997</v>
      </c>
    </row>
    <row r="395" spans="1:20" ht="16.5" customHeight="1" x14ac:dyDescent="0.25">
      <c r="A395" t="s">
        <v>52</v>
      </c>
      <c r="B395" s="4">
        <v>805</v>
      </c>
      <c r="C395" s="4">
        <v>6400805</v>
      </c>
      <c r="D395" t="s">
        <v>113</v>
      </c>
      <c r="E395" t="s">
        <v>30</v>
      </c>
      <c r="F395" s="1" t="s">
        <v>30</v>
      </c>
      <c r="G395" s="4"/>
      <c r="H395" s="4"/>
      <c r="I395" s="15" t="s">
        <v>1583</v>
      </c>
      <c r="J395" s="19" t="s">
        <v>961</v>
      </c>
      <c r="K395" t="s">
        <v>1147</v>
      </c>
      <c r="L395" s="15" t="s">
        <v>1148</v>
      </c>
      <c r="O395" s="4"/>
      <c r="P395" s="63">
        <v>45599</v>
      </c>
      <c r="Q395" s="106" t="s">
        <v>2159</v>
      </c>
      <c r="R395" s="43"/>
      <c r="S395" s="27">
        <v>17.980350000000001</v>
      </c>
      <c r="T395" s="34">
        <v>-66.106719999999996</v>
      </c>
    </row>
    <row r="396" spans="1:20" ht="14.45" customHeight="1" x14ac:dyDescent="0.25">
      <c r="A396" t="s">
        <v>54</v>
      </c>
      <c r="B396" s="4">
        <v>2055</v>
      </c>
      <c r="C396" s="4">
        <v>3602055</v>
      </c>
      <c r="D396" t="s">
        <v>113</v>
      </c>
      <c r="E396" t="s">
        <v>36</v>
      </c>
      <c r="F396" t="s">
        <v>36</v>
      </c>
      <c r="G396" s="4"/>
      <c r="H396" s="4"/>
      <c r="I396" s="15" t="s">
        <v>926</v>
      </c>
      <c r="J396" s="19" t="s">
        <v>1142</v>
      </c>
      <c r="K396" t="s">
        <v>328</v>
      </c>
      <c r="L396" s="15" t="s">
        <v>692</v>
      </c>
      <c r="O396" s="4"/>
      <c r="P396" s="63">
        <v>45599</v>
      </c>
      <c r="Q396" s="106" t="s">
        <v>2159</v>
      </c>
      <c r="R396" s="43"/>
      <c r="S396" s="27">
        <v>17.962669999999999</v>
      </c>
      <c r="T396" s="34">
        <v>-66.134797000000006</v>
      </c>
    </row>
    <row r="397" spans="1:20" ht="16.5" customHeight="1" x14ac:dyDescent="0.25">
      <c r="A397" t="s">
        <v>54</v>
      </c>
      <c r="B397" s="4">
        <v>2088</v>
      </c>
      <c r="C397" s="4">
        <v>3602088</v>
      </c>
      <c r="D397" t="s">
        <v>113</v>
      </c>
      <c r="E397" t="s">
        <v>23</v>
      </c>
      <c r="F397" t="s">
        <v>23</v>
      </c>
      <c r="G397" s="4"/>
      <c r="H397" s="4"/>
      <c r="I397" s="15" t="s">
        <v>926</v>
      </c>
      <c r="J397" s="19" t="s">
        <v>1142</v>
      </c>
      <c r="K397" t="s">
        <v>1840</v>
      </c>
      <c r="L397" s="15" t="s">
        <v>1841</v>
      </c>
      <c r="O397" s="4"/>
      <c r="P397" s="63">
        <v>45599</v>
      </c>
      <c r="Q397" s="106" t="s">
        <v>2159</v>
      </c>
      <c r="R397" s="43"/>
      <c r="S397" s="27">
        <v>17.960422999999999</v>
      </c>
      <c r="T397" s="34">
        <v>-66.139398999999997</v>
      </c>
    </row>
    <row r="398" spans="1:20" ht="16.5" customHeight="1" x14ac:dyDescent="0.25">
      <c r="A398" t="s">
        <v>50</v>
      </c>
      <c r="B398" s="4">
        <v>3103</v>
      </c>
      <c r="C398" s="4">
        <v>3603103</v>
      </c>
      <c r="D398" t="s">
        <v>158</v>
      </c>
      <c r="E398" t="s">
        <v>2046</v>
      </c>
      <c r="F398" t="s">
        <v>2046</v>
      </c>
      <c r="G398" s="4" t="s">
        <v>169</v>
      </c>
      <c r="H398" s="94">
        <v>44896</v>
      </c>
      <c r="I398" s="15" t="s">
        <v>92</v>
      </c>
      <c r="J398" s="19" t="s">
        <v>1151</v>
      </c>
      <c r="K398" t="s">
        <v>473</v>
      </c>
      <c r="L398" t="s">
        <v>1774</v>
      </c>
      <c r="M398">
        <v>80.7</v>
      </c>
      <c r="N398">
        <v>96.7</v>
      </c>
      <c r="O398">
        <v>82.7</v>
      </c>
      <c r="P398" s="63">
        <v>45599</v>
      </c>
      <c r="Q398" s="63"/>
      <c r="R398" s="43"/>
      <c r="S398" s="27">
        <v>18.019300000000001</v>
      </c>
      <c r="T398" s="34">
        <v>-66.788600000000002</v>
      </c>
    </row>
    <row r="399" spans="1:20" ht="16.5" customHeight="1" x14ac:dyDescent="0.25">
      <c r="A399" t="s">
        <v>50</v>
      </c>
      <c r="B399" s="4">
        <v>6771</v>
      </c>
      <c r="C399" s="4">
        <v>3606771</v>
      </c>
      <c r="D399" t="s">
        <v>158</v>
      </c>
      <c r="E399" t="s">
        <v>170</v>
      </c>
      <c r="F399" t="s">
        <v>170</v>
      </c>
      <c r="G399" s="4"/>
      <c r="H399" s="4"/>
      <c r="I399" s="15" t="s">
        <v>92</v>
      </c>
      <c r="J399" s="19" t="s">
        <v>1151</v>
      </c>
      <c r="K399" t="s">
        <v>254</v>
      </c>
      <c r="L399" s="15" t="s">
        <v>1773</v>
      </c>
      <c r="M399">
        <v>81.7</v>
      </c>
      <c r="N399">
        <v>100.7</v>
      </c>
      <c r="O399">
        <v>84.7</v>
      </c>
      <c r="P399" s="63">
        <v>45599</v>
      </c>
      <c r="Q399" s="63"/>
      <c r="R399" s="43"/>
      <c r="S399" s="27">
        <v>18.033999999999999</v>
      </c>
      <c r="T399" s="34">
        <v>-66.801400000000001</v>
      </c>
    </row>
    <row r="400" spans="1:20" ht="16.5" customHeight="1" x14ac:dyDescent="0.25">
      <c r="A400" s="132" t="s">
        <v>50</v>
      </c>
      <c r="B400" s="133">
        <v>938</v>
      </c>
      <c r="C400" s="133">
        <v>6400938</v>
      </c>
      <c r="D400" s="132" t="s">
        <v>158</v>
      </c>
      <c r="E400" s="132" t="s">
        <v>1739</v>
      </c>
      <c r="F400" s="132" t="s">
        <v>1739</v>
      </c>
      <c r="G400" s="133" t="s">
        <v>30</v>
      </c>
      <c r="H400" s="133"/>
      <c r="I400" s="134" t="s">
        <v>2117</v>
      </c>
      <c r="J400" s="135" t="s">
        <v>1153</v>
      </c>
      <c r="K400" s="132" t="s">
        <v>1648</v>
      </c>
      <c r="L400" s="134" t="s">
        <v>1154</v>
      </c>
      <c r="M400">
        <v>83.7</v>
      </c>
      <c r="N400">
        <v>100.7</v>
      </c>
      <c r="O400">
        <v>85.7</v>
      </c>
      <c r="P400" s="63">
        <v>45599</v>
      </c>
      <c r="Q400" s="136"/>
      <c r="R400" s="137"/>
      <c r="S400" s="141">
        <v>18.015999999999998</v>
      </c>
      <c r="T400" s="142">
        <v>-66.775700000000001</v>
      </c>
    </row>
    <row r="401" spans="1:20" ht="16.5" customHeight="1" x14ac:dyDescent="0.25">
      <c r="A401" t="s">
        <v>50</v>
      </c>
      <c r="B401" s="4">
        <v>1231</v>
      </c>
      <c r="C401" s="4">
        <v>3601231</v>
      </c>
      <c r="D401" t="s">
        <v>158</v>
      </c>
      <c r="E401" t="s">
        <v>23</v>
      </c>
      <c r="F401" t="s">
        <v>1571</v>
      </c>
      <c r="G401" s="4" t="s">
        <v>36</v>
      </c>
      <c r="H401" s="4"/>
      <c r="I401" s="15" t="s">
        <v>92</v>
      </c>
      <c r="J401" s="19" t="s">
        <v>1151</v>
      </c>
      <c r="K401" t="s">
        <v>266</v>
      </c>
      <c r="L401" s="15" t="s">
        <v>1775</v>
      </c>
      <c r="M401">
        <v>81.7</v>
      </c>
      <c r="N401">
        <v>95.7</v>
      </c>
      <c r="O401"/>
      <c r="P401" s="63">
        <v>45599</v>
      </c>
      <c r="Q401" s="63"/>
      <c r="R401" s="43"/>
      <c r="S401" s="27">
        <v>18.017700000000001</v>
      </c>
      <c r="T401" s="34">
        <v>-66.790800000000004</v>
      </c>
    </row>
    <row r="402" spans="1:20" ht="14.45" customHeight="1" x14ac:dyDescent="0.25">
      <c r="A402" s="132" t="s">
        <v>50</v>
      </c>
      <c r="B402" s="133">
        <v>844</v>
      </c>
      <c r="C402" s="133">
        <v>6400844</v>
      </c>
      <c r="D402" s="132" t="s">
        <v>158</v>
      </c>
      <c r="E402" s="132" t="s">
        <v>30</v>
      </c>
      <c r="F402" s="132" t="s">
        <v>30</v>
      </c>
      <c r="G402" s="133"/>
      <c r="H402" s="133"/>
      <c r="I402" s="134" t="s">
        <v>2118</v>
      </c>
      <c r="J402" s="135" t="s">
        <v>1151</v>
      </c>
      <c r="K402" s="132" t="s">
        <v>1647</v>
      </c>
      <c r="L402" s="134" t="s">
        <v>1152</v>
      </c>
      <c r="M402">
        <v>85.7</v>
      </c>
      <c r="N402">
        <v>102.7</v>
      </c>
      <c r="O402"/>
      <c r="P402" s="63">
        <v>45599</v>
      </c>
      <c r="Q402" s="136"/>
      <c r="R402" s="137"/>
      <c r="S402" s="141">
        <v>18.021799999999999</v>
      </c>
      <c r="T402" s="142">
        <v>-66.792500000000004</v>
      </c>
    </row>
    <row r="403" spans="1:20" ht="14.45" customHeight="1" x14ac:dyDescent="0.25">
      <c r="A403" t="s">
        <v>49</v>
      </c>
      <c r="B403" s="4">
        <v>1037</v>
      </c>
      <c r="C403" s="4">
        <v>3601037</v>
      </c>
      <c r="D403" t="s">
        <v>108</v>
      </c>
      <c r="E403" t="s">
        <v>22</v>
      </c>
      <c r="F403" t="s">
        <v>22</v>
      </c>
      <c r="G403" s="4"/>
      <c r="H403" s="4"/>
      <c r="I403" s="15" t="s">
        <v>905</v>
      </c>
      <c r="J403" s="19" t="s">
        <v>1155</v>
      </c>
      <c r="K403" t="s">
        <v>201</v>
      </c>
      <c r="L403" s="15" t="s">
        <v>1898</v>
      </c>
      <c r="M403" s="16">
        <v>77.7</v>
      </c>
      <c r="N403" s="16">
        <v>93.7</v>
      </c>
      <c r="O403" s="16">
        <v>77.7</v>
      </c>
      <c r="P403" s="63">
        <v>45599</v>
      </c>
      <c r="Q403" s="63"/>
      <c r="R403" s="43"/>
      <c r="S403" s="68">
        <v>18.331600000000002</v>
      </c>
      <c r="T403" s="68">
        <v>-66.098600000000005</v>
      </c>
    </row>
    <row r="404" spans="1:20" ht="16.5" customHeight="1" x14ac:dyDescent="0.3">
      <c r="A404" t="s">
        <v>56</v>
      </c>
      <c r="B404" s="4">
        <v>5060</v>
      </c>
      <c r="C404" s="4">
        <v>3605060</v>
      </c>
      <c r="D404" t="s">
        <v>108</v>
      </c>
      <c r="E404" t="s">
        <v>169</v>
      </c>
      <c r="F404" t="s">
        <v>169</v>
      </c>
      <c r="G404" s="4" t="s">
        <v>224</v>
      </c>
      <c r="H404" s="94">
        <v>44805</v>
      </c>
      <c r="I404" s="15" t="s">
        <v>905</v>
      </c>
      <c r="J404" s="19" t="s">
        <v>1159</v>
      </c>
      <c r="K404" t="s">
        <v>2041</v>
      </c>
      <c r="L404" s="15" t="s">
        <v>828</v>
      </c>
      <c r="M404" s="16">
        <v>78.7</v>
      </c>
      <c r="N404" s="16">
        <v>96.7</v>
      </c>
      <c r="O404" s="16">
        <v>79.7</v>
      </c>
      <c r="P404" s="63">
        <v>45599</v>
      </c>
      <c r="Q404" s="63"/>
      <c r="R404" s="146"/>
      <c r="S404" s="32">
        <v>18.363772000000001</v>
      </c>
      <c r="T404" s="68">
        <v>-66.111759000000006</v>
      </c>
    </row>
    <row r="405" spans="1:20" ht="16.5" customHeight="1" x14ac:dyDescent="0.25">
      <c r="A405" t="s">
        <v>49</v>
      </c>
      <c r="B405" s="4">
        <v>6515</v>
      </c>
      <c r="C405" s="4">
        <v>3606515</v>
      </c>
      <c r="D405" t="s">
        <v>108</v>
      </c>
      <c r="E405" t="s">
        <v>169</v>
      </c>
      <c r="F405" t="s">
        <v>169</v>
      </c>
      <c r="G405" s="4" t="s">
        <v>224</v>
      </c>
      <c r="H405" s="115">
        <v>45025</v>
      </c>
      <c r="I405" s="15" t="s">
        <v>905</v>
      </c>
      <c r="J405" s="19" t="s">
        <v>1159</v>
      </c>
      <c r="K405" t="s">
        <v>534</v>
      </c>
      <c r="L405" s="15" t="s">
        <v>874</v>
      </c>
      <c r="M405" s="16">
        <v>77.7</v>
      </c>
      <c r="N405" s="16">
        <v>94.7</v>
      </c>
      <c r="O405" s="16">
        <v>82.7</v>
      </c>
      <c r="P405" s="63">
        <v>45599</v>
      </c>
      <c r="Q405" s="63"/>
      <c r="R405" s="69"/>
      <c r="S405" s="68">
        <v>18.331600000000002</v>
      </c>
      <c r="T405" s="68">
        <v>-66.1006</v>
      </c>
    </row>
    <row r="406" spans="1:20" ht="16.5" customHeight="1" x14ac:dyDescent="0.25">
      <c r="A406" t="s">
        <v>56</v>
      </c>
      <c r="B406" s="4">
        <v>2057</v>
      </c>
      <c r="C406" s="4">
        <v>3602057</v>
      </c>
      <c r="D406" t="s">
        <v>108</v>
      </c>
      <c r="E406" t="s">
        <v>36</v>
      </c>
      <c r="F406" t="s">
        <v>36</v>
      </c>
      <c r="G406" s="4"/>
      <c r="H406" s="4"/>
      <c r="I406" s="15" t="s">
        <v>905</v>
      </c>
      <c r="J406" s="19" t="s">
        <v>979</v>
      </c>
      <c r="K406" t="s">
        <v>330</v>
      </c>
      <c r="L406" s="15" t="s">
        <v>1845</v>
      </c>
      <c r="M406" s="16">
        <v>80.7</v>
      </c>
      <c r="N406" s="16">
        <v>95.7</v>
      </c>
      <c r="O406" s="16">
        <v>83.7</v>
      </c>
      <c r="P406" s="63">
        <v>45599</v>
      </c>
      <c r="Q406" s="63"/>
      <c r="R406" s="145"/>
      <c r="S406" s="32">
        <v>18.4009</v>
      </c>
      <c r="T406" s="203">
        <v>-66.119399999999999</v>
      </c>
    </row>
    <row r="407" spans="1:20" ht="16.5" customHeight="1" x14ac:dyDescent="0.25">
      <c r="A407" t="s">
        <v>56</v>
      </c>
      <c r="B407" s="4">
        <v>2100</v>
      </c>
      <c r="C407" s="4">
        <v>3602100</v>
      </c>
      <c r="D407" t="s">
        <v>108</v>
      </c>
      <c r="E407" t="s">
        <v>36</v>
      </c>
      <c r="F407" t="s">
        <v>36</v>
      </c>
      <c r="G407" s="4"/>
      <c r="H407" s="4"/>
      <c r="I407" s="15" t="s">
        <v>98</v>
      </c>
      <c r="J407" s="19" t="s">
        <v>979</v>
      </c>
      <c r="K407" t="s">
        <v>1843</v>
      </c>
      <c r="L407" s="15" t="s">
        <v>1844</v>
      </c>
      <c r="M407" s="16">
        <v>80.7</v>
      </c>
      <c r="N407" s="16">
        <v>95.7</v>
      </c>
      <c r="O407" s="16">
        <v>83.7</v>
      </c>
      <c r="P407" s="63">
        <v>45599</v>
      </c>
      <c r="Q407" s="63"/>
      <c r="R407" s="145"/>
      <c r="S407" s="32">
        <v>18.400700000000001</v>
      </c>
      <c r="T407" s="68">
        <v>-66.120199999999997</v>
      </c>
    </row>
    <row r="408" spans="1:20" ht="16.5" customHeight="1" x14ac:dyDescent="0.25">
      <c r="A408" t="s">
        <v>49</v>
      </c>
      <c r="B408" s="4">
        <v>930</v>
      </c>
      <c r="C408" s="4">
        <v>6400930</v>
      </c>
      <c r="D408" t="s">
        <v>108</v>
      </c>
      <c r="E408" t="s">
        <v>30</v>
      </c>
      <c r="F408" t="s">
        <v>30</v>
      </c>
      <c r="G408" s="4"/>
      <c r="H408" s="4"/>
      <c r="I408" s="15" t="s">
        <v>1577</v>
      </c>
      <c r="J408" s="19" t="s">
        <v>1019</v>
      </c>
      <c r="K408" t="s">
        <v>180</v>
      </c>
      <c r="L408" s="15" t="s">
        <v>1169</v>
      </c>
      <c r="M408" s="16">
        <v>82.7</v>
      </c>
      <c r="N408" s="16">
        <v>99.7</v>
      </c>
      <c r="O408" s="16">
        <v>85.7</v>
      </c>
      <c r="P408" s="63">
        <v>45599</v>
      </c>
      <c r="Q408" s="63"/>
      <c r="R408" s="43"/>
      <c r="S408" s="203">
        <v>18.3232</v>
      </c>
      <c r="T408" s="203">
        <v>-66.097399999999993</v>
      </c>
    </row>
    <row r="409" spans="1:20" ht="14.45" customHeight="1" x14ac:dyDescent="0.25">
      <c r="A409" t="s">
        <v>56</v>
      </c>
      <c r="B409" s="4">
        <v>351</v>
      </c>
      <c r="C409" s="4">
        <v>6400351</v>
      </c>
      <c r="D409" t="s">
        <v>108</v>
      </c>
      <c r="E409" t="s">
        <v>30</v>
      </c>
      <c r="F409" t="s">
        <v>30</v>
      </c>
      <c r="G409" s="4"/>
      <c r="H409" s="4"/>
      <c r="I409" s="15" t="s">
        <v>1580</v>
      </c>
      <c r="J409" s="19" t="s">
        <v>1156</v>
      </c>
      <c r="K409" t="s">
        <v>1165</v>
      </c>
      <c r="L409" s="15" t="s">
        <v>1166</v>
      </c>
      <c r="M409" s="16">
        <v>81.7</v>
      </c>
      <c r="N409" s="16">
        <v>96.7</v>
      </c>
      <c r="O409" s="16">
        <v>86.7</v>
      </c>
      <c r="P409" s="63">
        <v>45599</v>
      </c>
      <c r="Q409" s="63"/>
      <c r="R409" s="145"/>
      <c r="S409" s="32">
        <v>18.413900000000002</v>
      </c>
      <c r="T409" s="68">
        <v>-66.105699999999999</v>
      </c>
    </row>
    <row r="410" spans="1:20" ht="16.5" customHeight="1" x14ac:dyDescent="0.25">
      <c r="A410" t="s">
        <v>49</v>
      </c>
      <c r="B410" s="4">
        <v>2092</v>
      </c>
      <c r="C410" s="4">
        <v>3602092</v>
      </c>
      <c r="D410" t="s">
        <v>108</v>
      </c>
      <c r="E410" t="s">
        <v>36</v>
      </c>
      <c r="F410" t="s">
        <v>36</v>
      </c>
      <c r="G410" s="4"/>
      <c r="H410" s="4"/>
      <c r="I410" s="15" t="s">
        <v>905</v>
      </c>
      <c r="J410" s="19" t="s">
        <v>1155</v>
      </c>
      <c r="K410" t="s">
        <v>345</v>
      </c>
      <c r="L410" s="15" t="s">
        <v>1848</v>
      </c>
      <c r="M410" s="16">
        <v>81.7</v>
      </c>
      <c r="N410" s="16">
        <v>100.7</v>
      </c>
      <c r="O410" s="16">
        <v>86.7</v>
      </c>
      <c r="P410" s="63">
        <v>45599</v>
      </c>
      <c r="Q410" s="63"/>
      <c r="R410" s="43"/>
      <c r="S410" s="203">
        <v>18.329899999999999</v>
      </c>
      <c r="T410" s="68">
        <v>-66.099100000000007</v>
      </c>
    </row>
    <row r="411" spans="1:20" ht="16.5" customHeight="1" x14ac:dyDescent="0.25">
      <c r="A411" t="s">
        <v>56</v>
      </c>
      <c r="B411" s="4">
        <v>367</v>
      </c>
      <c r="C411" s="4">
        <v>6400367</v>
      </c>
      <c r="D411" t="s">
        <v>108</v>
      </c>
      <c r="E411" t="s">
        <v>1739</v>
      </c>
      <c r="F411" t="s">
        <v>1739</v>
      </c>
      <c r="G411" s="4" t="s">
        <v>30</v>
      </c>
      <c r="H411" s="94">
        <v>44774</v>
      </c>
      <c r="I411" s="15" t="s">
        <v>1577</v>
      </c>
      <c r="J411" s="19" t="s">
        <v>1158</v>
      </c>
      <c r="K411" t="s">
        <v>1650</v>
      </c>
      <c r="L411" s="15" t="s">
        <v>1167</v>
      </c>
      <c r="M411" s="16">
        <v>81.7</v>
      </c>
      <c r="N411" s="16">
        <v>98.7</v>
      </c>
      <c r="O411" s="16">
        <v>89.7</v>
      </c>
      <c r="P411" s="63">
        <v>45599</v>
      </c>
      <c r="Q411" s="63"/>
      <c r="R411" s="145"/>
      <c r="S411" s="32">
        <v>18.363099999999999</v>
      </c>
      <c r="T411" s="68">
        <v>-66.091499999999996</v>
      </c>
    </row>
    <row r="412" spans="1:20" ht="14.45" customHeight="1" x14ac:dyDescent="0.25">
      <c r="A412" t="s">
        <v>56</v>
      </c>
      <c r="B412" s="4">
        <v>6703</v>
      </c>
      <c r="C412" s="4">
        <v>6406703</v>
      </c>
      <c r="D412" t="s">
        <v>108</v>
      </c>
      <c r="E412" t="s">
        <v>1739</v>
      </c>
      <c r="F412" t="s">
        <v>1739</v>
      </c>
      <c r="G412" s="4" t="s">
        <v>23</v>
      </c>
      <c r="H412" s="94">
        <v>44136</v>
      </c>
      <c r="I412" s="15" t="s">
        <v>905</v>
      </c>
      <c r="J412" s="19" t="s">
        <v>1159</v>
      </c>
      <c r="K412" t="s">
        <v>175</v>
      </c>
      <c r="L412" s="15" t="s">
        <v>553</v>
      </c>
      <c r="M412" s="16">
        <v>82.7</v>
      </c>
      <c r="N412" s="16">
        <v>99.7</v>
      </c>
      <c r="O412" s="16">
        <v>89.7</v>
      </c>
      <c r="P412" s="63">
        <v>45599</v>
      </c>
      <c r="Q412" s="63"/>
      <c r="R412" s="147"/>
      <c r="S412" s="32">
        <v>18.3474</v>
      </c>
      <c r="T412" s="68">
        <v>-66.108599999999996</v>
      </c>
    </row>
    <row r="413" spans="1:20" ht="16.5" customHeight="1" x14ac:dyDescent="0.25">
      <c r="A413" t="s">
        <v>56</v>
      </c>
      <c r="B413" s="4">
        <v>2134</v>
      </c>
      <c r="C413" s="4">
        <v>3602134</v>
      </c>
      <c r="D413" t="s">
        <v>108</v>
      </c>
      <c r="E413" t="s">
        <v>36</v>
      </c>
      <c r="F413" t="s">
        <v>36</v>
      </c>
      <c r="G413" s="4"/>
      <c r="H413" s="4"/>
      <c r="I413" s="15" t="s">
        <v>905</v>
      </c>
      <c r="J413" s="19" t="s">
        <v>1156</v>
      </c>
      <c r="K413" s="187" t="s">
        <v>368</v>
      </c>
      <c r="L413" s="15" t="s">
        <v>368</v>
      </c>
      <c r="M413" s="16">
        <v>83.7</v>
      </c>
      <c r="N413" s="16">
        <v>100.7</v>
      </c>
      <c r="O413" s="16">
        <v>92.7</v>
      </c>
      <c r="P413" s="63">
        <v>45599</v>
      </c>
      <c r="Q413" s="63"/>
      <c r="R413" s="145"/>
      <c r="S413" s="32">
        <v>18.409300000000002</v>
      </c>
      <c r="T413" s="68">
        <v>-66.103899999999996</v>
      </c>
    </row>
    <row r="414" spans="1:20" ht="16.5" customHeight="1" x14ac:dyDescent="0.25">
      <c r="A414" t="s">
        <v>56</v>
      </c>
      <c r="B414" s="4">
        <v>2112</v>
      </c>
      <c r="C414" s="4">
        <v>3602112</v>
      </c>
      <c r="D414" t="s">
        <v>108</v>
      </c>
      <c r="E414" t="s">
        <v>36</v>
      </c>
      <c r="F414" t="s">
        <v>36</v>
      </c>
      <c r="G414" s="4"/>
      <c r="H414" s="4"/>
      <c r="I414" s="15" t="s">
        <v>905</v>
      </c>
      <c r="J414" s="19" t="s">
        <v>1156</v>
      </c>
      <c r="K414" t="s">
        <v>356</v>
      </c>
      <c r="L414" s="15" t="s">
        <v>708</v>
      </c>
      <c r="M414" s="16">
        <v>86.7</v>
      </c>
      <c r="N414" s="16">
        <v>102.7</v>
      </c>
      <c r="O414" s="16">
        <v>92.7</v>
      </c>
      <c r="P414" s="63">
        <v>45599</v>
      </c>
      <c r="Q414" s="63"/>
      <c r="R414" s="145"/>
      <c r="S414" s="32">
        <v>18.397600000000001</v>
      </c>
      <c r="T414" s="68">
        <v>-66.107600000000005</v>
      </c>
    </row>
    <row r="415" spans="1:20" ht="16.5" customHeight="1" x14ac:dyDescent="0.25">
      <c r="A415" t="s">
        <v>56</v>
      </c>
      <c r="B415" s="4">
        <v>3052</v>
      </c>
      <c r="C415" s="4">
        <v>3603052</v>
      </c>
      <c r="D415" t="s">
        <v>108</v>
      </c>
      <c r="E415" t="s">
        <v>2046</v>
      </c>
      <c r="F415" t="s">
        <v>2046</v>
      </c>
      <c r="G415" s="4" t="s">
        <v>169</v>
      </c>
      <c r="H415" s="92">
        <v>44866</v>
      </c>
      <c r="I415" s="15" t="s">
        <v>905</v>
      </c>
      <c r="J415" s="19" t="s">
        <v>1157</v>
      </c>
      <c r="K415" t="s">
        <v>438</v>
      </c>
      <c r="L415" s="15" t="s">
        <v>776</v>
      </c>
      <c r="M415" s="16">
        <v>76.7</v>
      </c>
      <c r="N415" s="16">
        <v>93.7</v>
      </c>
      <c r="P415" s="63">
        <v>45599</v>
      </c>
      <c r="Q415" s="63"/>
      <c r="R415" s="145"/>
      <c r="S415" s="32">
        <v>18.381399999999999</v>
      </c>
      <c r="T415" s="68">
        <v>-66.105400000000003</v>
      </c>
    </row>
    <row r="416" spans="1:20" ht="16.5" customHeight="1" x14ac:dyDescent="0.25">
      <c r="A416" t="s">
        <v>56</v>
      </c>
      <c r="B416" s="4">
        <v>2058</v>
      </c>
      <c r="C416" s="4">
        <v>3602058</v>
      </c>
      <c r="D416" t="s">
        <v>108</v>
      </c>
      <c r="E416" t="s">
        <v>36</v>
      </c>
      <c r="F416" t="s">
        <v>36</v>
      </c>
      <c r="G416" s="4"/>
      <c r="H416" s="4"/>
      <c r="I416" s="15" t="s">
        <v>905</v>
      </c>
      <c r="J416" s="19" t="s">
        <v>1157</v>
      </c>
      <c r="K416" t="s">
        <v>1846</v>
      </c>
      <c r="L416" s="15" t="s">
        <v>1847</v>
      </c>
      <c r="M416" s="16">
        <v>81.7</v>
      </c>
      <c r="N416" s="16">
        <v>95.7</v>
      </c>
      <c r="P416" s="63">
        <v>45599</v>
      </c>
      <c r="Q416" s="63"/>
      <c r="R416" s="145"/>
      <c r="S416" s="32">
        <v>18.386800000000001</v>
      </c>
      <c r="T416" s="68">
        <v>-66.106099999999998</v>
      </c>
    </row>
    <row r="417" spans="1:20" ht="18" customHeight="1" x14ac:dyDescent="0.3">
      <c r="A417" t="s">
        <v>56</v>
      </c>
      <c r="B417" s="4">
        <v>3081</v>
      </c>
      <c r="C417" s="4">
        <v>3603081</v>
      </c>
      <c r="D417" t="s">
        <v>108</v>
      </c>
      <c r="E417" t="s">
        <v>2046</v>
      </c>
      <c r="F417" t="s">
        <v>2046</v>
      </c>
      <c r="G417" s="4" t="s">
        <v>169</v>
      </c>
      <c r="H417" s="92">
        <v>44896</v>
      </c>
      <c r="I417" s="15" t="s">
        <v>905</v>
      </c>
      <c r="J417" s="19" t="s">
        <v>1156</v>
      </c>
      <c r="K417" t="s">
        <v>452</v>
      </c>
      <c r="L417" t="s">
        <v>1938</v>
      </c>
      <c r="M417" s="16">
        <v>81.7</v>
      </c>
      <c r="N417" s="16">
        <v>95.7</v>
      </c>
      <c r="P417" s="63">
        <v>45599</v>
      </c>
      <c r="Q417" s="63"/>
      <c r="R417" s="146"/>
      <c r="S417" s="32">
        <v>18.3841</v>
      </c>
      <c r="T417" s="203">
        <v>-66.119299999999996</v>
      </c>
    </row>
    <row r="418" spans="1:20" ht="14.45" customHeight="1" x14ac:dyDescent="0.25">
      <c r="A418" t="s">
        <v>56</v>
      </c>
      <c r="B418" s="4">
        <v>43</v>
      </c>
      <c r="C418" s="4">
        <v>6400043</v>
      </c>
      <c r="D418" t="s">
        <v>108</v>
      </c>
      <c r="E418" t="s">
        <v>1739</v>
      </c>
      <c r="F418" t="s">
        <v>1739</v>
      </c>
      <c r="G418" s="4" t="s">
        <v>30</v>
      </c>
      <c r="H418" s="94">
        <v>44866</v>
      </c>
      <c r="I418" s="15" t="s">
        <v>1580</v>
      </c>
      <c r="J418" s="19" t="s">
        <v>1157</v>
      </c>
      <c r="K418" t="s">
        <v>172</v>
      </c>
      <c r="L418" s="15" t="s">
        <v>1160</v>
      </c>
      <c r="M418" s="16">
        <v>79.7</v>
      </c>
      <c r="N418" s="16">
        <v>96.7</v>
      </c>
      <c r="P418" s="63">
        <v>45599</v>
      </c>
      <c r="Q418" s="63"/>
      <c r="R418" s="145"/>
      <c r="S418" s="32">
        <v>18.370999999999999</v>
      </c>
      <c r="T418" s="68">
        <v>-66.100200000000001</v>
      </c>
    </row>
    <row r="419" spans="1:20" ht="14.45" customHeight="1" x14ac:dyDescent="0.25">
      <c r="A419" t="s">
        <v>56</v>
      </c>
      <c r="B419" s="4">
        <v>1119</v>
      </c>
      <c r="C419" s="4">
        <v>3601119</v>
      </c>
      <c r="D419" t="s">
        <v>108</v>
      </c>
      <c r="E419" t="s">
        <v>169</v>
      </c>
      <c r="F419" t="s">
        <v>169</v>
      </c>
      <c r="G419" s="4" t="s">
        <v>224</v>
      </c>
      <c r="H419" s="94">
        <v>44805</v>
      </c>
      <c r="I419" s="15" t="s">
        <v>905</v>
      </c>
      <c r="J419" s="19" t="s">
        <v>1156</v>
      </c>
      <c r="K419" t="s">
        <v>224</v>
      </c>
      <c r="L419" s="15" t="s">
        <v>614</v>
      </c>
      <c r="M419" s="16">
        <v>79.7</v>
      </c>
      <c r="N419" s="16">
        <v>96.7</v>
      </c>
      <c r="P419" s="63">
        <v>45599</v>
      </c>
      <c r="Q419" s="63"/>
      <c r="R419" s="145"/>
      <c r="S419" s="32">
        <v>18.398800000000001</v>
      </c>
      <c r="T419" s="68">
        <v>-66.108099999999993</v>
      </c>
    </row>
    <row r="420" spans="1:20" ht="16.5" customHeight="1" x14ac:dyDescent="0.25">
      <c r="A420" t="s">
        <v>56</v>
      </c>
      <c r="B420" s="4">
        <v>802</v>
      </c>
      <c r="C420" s="4">
        <v>6400802</v>
      </c>
      <c r="D420" t="s">
        <v>108</v>
      </c>
      <c r="E420" t="s">
        <v>2046</v>
      </c>
      <c r="F420" t="s">
        <v>2046</v>
      </c>
      <c r="G420" s="4" t="s">
        <v>169</v>
      </c>
      <c r="H420" s="92">
        <v>44866</v>
      </c>
      <c r="I420" s="15" t="s">
        <v>1580</v>
      </c>
      <c r="J420" s="19" t="s">
        <v>1157</v>
      </c>
      <c r="K420" t="s">
        <v>2067</v>
      </c>
      <c r="L420" s="15" t="s">
        <v>1168</v>
      </c>
      <c r="M420" s="16">
        <v>79.7</v>
      </c>
      <c r="N420" s="16">
        <v>96.7</v>
      </c>
      <c r="P420" s="63">
        <v>45599</v>
      </c>
      <c r="Q420" s="63"/>
      <c r="R420" s="147"/>
      <c r="S420" s="32">
        <v>18.372900000000001</v>
      </c>
      <c r="T420" s="203">
        <v>-66.110799999999998</v>
      </c>
    </row>
    <row r="421" spans="1:20" ht="14.45" customHeight="1" x14ac:dyDescent="0.3">
      <c r="A421" t="s">
        <v>56</v>
      </c>
      <c r="B421" s="4">
        <v>3051</v>
      </c>
      <c r="C421" s="4">
        <v>3603051</v>
      </c>
      <c r="D421" t="s">
        <v>108</v>
      </c>
      <c r="E421" t="s">
        <v>2046</v>
      </c>
      <c r="F421" t="s">
        <v>2046</v>
      </c>
      <c r="G421" s="4" t="s">
        <v>169</v>
      </c>
      <c r="H421" s="92">
        <v>44805</v>
      </c>
      <c r="I421" s="15" t="s">
        <v>905</v>
      </c>
      <c r="J421" s="19" t="s">
        <v>1158</v>
      </c>
      <c r="K421" t="s">
        <v>437</v>
      </c>
      <c r="L421" s="15" t="s">
        <v>775</v>
      </c>
      <c r="M421" s="16">
        <v>81.7</v>
      </c>
      <c r="N421" s="16">
        <v>96.7</v>
      </c>
      <c r="P421" s="63">
        <v>45599</v>
      </c>
      <c r="Q421" s="63"/>
      <c r="R421" s="146"/>
      <c r="S421" s="32">
        <v>18.369900000000001</v>
      </c>
      <c r="T421" s="68">
        <v>-66.087699999999998</v>
      </c>
    </row>
    <row r="422" spans="1:20" ht="16.5" customHeight="1" x14ac:dyDescent="0.25">
      <c r="A422" t="s">
        <v>56</v>
      </c>
      <c r="B422" s="4">
        <v>71</v>
      </c>
      <c r="C422" s="4">
        <v>6400071</v>
      </c>
      <c r="D422" t="s">
        <v>108</v>
      </c>
      <c r="E422" t="s">
        <v>30</v>
      </c>
      <c r="F422" t="s">
        <v>30</v>
      </c>
      <c r="G422" s="4"/>
      <c r="H422" s="4"/>
      <c r="I422" s="15" t="s">
        <v>1580</v>
      </c>
      <c r="J422" s="19" t="s">
        <v>1156</v>
      </c>
      <c r="K422" s="187" t="s">
        <v>1649</v>
      </c>
      <c r="L422" s="15" t="s">
        <v>2167</v>
      </c>
      <c r="M422" s="16">
        <v>82.7</v>
      </c>
      <c r="N422" s="16">
        <v>99.7</v>
      </c>
      <c r="P422" s="63">
        <v>45599</v>
      </c>
      <c r="Q422" s="63"/>
      <c r="R422" s="145"/>
      <c r="S422" s="32">
        <v>18.3903</v>
      </c>
      <c r="T422" s="68">
        <v>-66.118399999999994</v>
      </c>
    </row>
    <row r="423" spans="1:20" ht="14.45" customHeight="1" x14ac:dyDescent="0.25">
      <c r="A423" t="s">
        <v>56</v>
      </c>
      <c r="B423" s="4">
        <v>58</v>
      </c>
      <c r="C423" s="4">
        <v>6400058</v>
      </c>
      <c r="D423" t="s">
        <v>108</v>
      </c>
      <c r="E423" t="s">
        <v>30</v>
      </c>
      <c r="F423" t="s">
        <v>30</v>
      </c>
      <c r="G423" s="4"/>
      <c r="H423" s="4"/>
      <c r="I423" s="15" t="s">
        <v>1580</v>
      </c>
      <c r="J423" s="19" t="s">
        <v>1156</v>
      </c>
      <c r="K423" t="s">
        <v>1161</v>
      </c>
      <c r="L423" s="15" t="s">
        <v>1162</v>
      </c>
      <c r="M423" s="16">
        <v>84.7</v>
      </c>
      <c r="N423" s="16">
        <v>99.7</v>
      </c>
      <c r="P423" s="63">
        <v>45599</v>
      </c>
      <c r="Q423" s="63"/>
      <c r="R423" s="145"/>
      <c r="S423" s="32">
        <v>18.404599999999999</v>
      </c>
      <c r="T423" s="68">
        <v>-66.106099999999998</v>
      </c>
    </row>
    <row r="424" spans="1:20" ht="16.5" customHeight="1" x14ac:dyDescent="0.25">
      <c r="A424" t="s">
        <v>56</v>
      </c>
      <c r="B424" s="4">
        <v>135</v>
      </c>
      <c r="C424" s="4">
        <v>6400135</v>
      </c>
      <c r="D424" t="s">
        <v>108</v>
      </c>
      <c r="E424" t="s">
        <v>30</v>
      </c>
      <c r="F424" t="s">
        <v>30</v>
      </c>
      <c r="G424" s="4"/>
      <c r="H424" s="4"/>
      <c r="I424" s="15" t="s">
        <v>1580</v>
      </c>
      <c r="J424" s="19" t="s">
        <v>1159</v>
      </c>
      <c r="K424" t="s">
        <v>1163</v>
      </c>
      <c r="L424" s="15" t="s">
        <v>1937</v>
      </c>
      <c r="M424" s="16">
        <v>85.7</v>
      </c>
      <c r="N424" s="16">
        <v>99.7</v>
      </c>
      <c r="P424" s="63">
        <v>45599</v>
      </c>
      <c r="Q424" s="63"/>
      <c r="R424" s="145"/>
      <c r="S424" s="32">
        <v>18.361999999999998</v>
      </c>
      <c r="T424" s="68">
        <v>-66.104399999999998</v>
      </c>
    </row>
    <row r="425" spans="1:20" ht="16.5" customHeight="1" x14ac:dyDescent="0.25">
      <c r="A425" t="s">
        <v>56</v>
      </c>
      <c r="B425" s="4">
        <v>118</v>
      </c>
      <c r="C425" s="4">
        <v>6400118</v>
      </c>
      <c r="D425" t="s">
        <v>108</v>
      </c>
      <c r="E425" t="s">
        <v>1739</v>
      </c>
      <c r="F425" t="s">
        <v>1739</v>
      </c>
      <c r="G425" s="4" t="s">
        <v>30</v>
      </c>
      <c r="H425" s="94">
        <v>44866</v>
      </c>
      <c r="I425" s="15" t="s">
        <v>1580</v>
      </c>
      <c r="J425" s="19" t="s">
        <v>1159</v>
      </c>
      <c r="K425" t="s">
        <v>1163</v>
      </c>
      <c r="L425" s="15" t="s">
        <v>1164</v>
      </c>
      <c r="M425" s="16">
        <v>84.7</v>
      </c>
      <c r="N425" s="16">
        <v>100.7</v>
      </c>
      <c r="P425" s="63">
        <v>45599</v>
      </c>
      <c r="Q425" s="63"/>
      <c r="R425" s="145"/>
      <c r="S425" s="32">
        <v>18.354299999999999</v>
      </c>
      <c r="T425" s="68">
        <v>-66.111000000000004</v>
      </c>
    </row>
    <row r="426" spans="1:20" ht="16.5" customHeight="1" x14ac:dyDescent="0.25">
      <c r="A426" t="s">
        <v>56</v>
      </c>
      <c r="B426" s="4">
        <v>2101</v>
      </c>
      <c r="C426" s="4">
        <v>3602101</v>
      </c>
      <c r="D426" t="s">
        <v>108</v>
      </c>
      <c r="E426" t="s">
        <v>36</v>
      </c>
      <c r="F426" t="s">
        <v>36</v>
      </c>
      <c r="G426" s="4"/>
      <c r="H426" s="4"/>
      <c r="I426" s="15" t="s">
        <v>905</v>
      </c>
      <c r="J426" s="19" t="s">
        <v>1155</v>
      </c>
      <c r="K426" t="s">
        <v>349</v>
      </c>
      <c r="L426" s="15" t="s">
        <v>705</v>
      </c>
      <c r="O426" s="4"/>
      <c r="P426" s="63">
        <v>45599</v>
      </c>
      <c r="Q426" s="106" t="s">
        <v>2159</v>
      </c>
      <c r="R426" s="145"/>
      <c r="S426" s="27" t="s">
        <v>80</v>
      </c>
      <c r="T426" s="27" t="s">
        <v>80</v>
      </c>
    </row>
    <row r="427" spans="1:20" ht="16.5" customHeight="1" x14ac:dyDescent="0.25">
      <c r="A427" t="s">
        <v>48</v>
      </c>
      <c r="B427" s="4">
        <v>1034</v>
      </c>
      <c r="C427" s="4">
        <v>3601034</v>
      </c>
      <c r="D427" t="s">
        <v>133</v>
      </c>
      <c r="E427" t="s">
        <v>169</v>
      </c>
      <c r="F427" t="s">
        <v>169</v>
      </c>
      <c r="G427" s="4"/>
      <c r="H427" s="4"/>
      <c r="I427" s="54" t="s">
        <v>94</v>
      </c>
      <c r="J427" s="19" t="s">
        <v>902</v>
      </c>
      <c r="K427" t="s">
        <v>200</v>
      </c>
      <c r="L427" s="15" t="s">
        <v>575</v>
      </c>
      <c r="M427" s="16">
        <v>77.7</v>
      </c>
      <c r="N427" s="16">
        <v>93.7</v>
      </c>
      <c r="O427" s="16">
        <v>81.7</v>
      </c>
      <c r="P427" s="63">
        <v>45599</v>
      </c>
      <c r="Q427" s="63"/>
      <c r="R427" s="43"/>
      <c r="S427" s="32">
        <v>18.245899999999999</v>
      </c>
      <c r="T427" s="68">
        <v>-66.002099999999999</v>
      </c>
    </row>
    <row r="428" spans="1:20" ht="14.45" customHeight="1" x14ac:dyDescent="0.25">
      <c r="A428" s="132" t="s">
        <v>49</v>
      </c>
      <c r="B428" s="133">
        <v>177</v>
      </c>
      <c r="C428" s="133">
        <v>6400177</v>
      </c>
      <c r="D428" s="132" t="s">
        <v>133</v>
      </c>
      <c r="E428" s="132" t="s">
        <v>1739</v>
      </c>
      <c r="F428" s="132" t="s">
        <v>1739</v>
      </c>
      <c r="G428" s="133" t="s">
        <v>30</v>
      </c>
      <c r="H428" s="133"/>
      <c r="I428" s="134" t="s">
        <v>1578</v>
      </c>
      <c r="J428" s="135" t="s">
        <v>1017</v>
      </c>
      <c r="K428" s="132" t="s">
        <v>1651</v>
      </c>
      <c r="L428" s="134" t="s">
        <v>1030</v>
      </c>
      <c r="M428" s="166">
        <v>79.7</v>
      </c>
      <c r="N428" s="166">
        <v>97.7</v>
      </c>
      <c r="O428" s="166">
        <v>85.7</v>
      </c>
      <c r="P428" s="63">
        <v>45599</v>
      </c>
      <c r="Q428" s="136"/>
      <c r="R428" s="137"/>
      <c r="S428" s="138">
        <v>18.243400000000001</v>
      </c>
      <c r="T428" s="138">
        <v>-66.008499999999998</v>
      </c>
    </row>
    <row r="429" spans="1:20" ht="16.5" customHeight="1" x14ac:dyDescent="0.25">
      <c r="A429" t="s">
        <v>48</v>
      </c>
      <c r="B429" s="4">
        <v>283</v>
      </c>
      <c r="C429" s="4">
        <v>6400283</v>
      </c>
      <c r="D429" t="s">
        <v>133</v>
      </c>
      <c r="E429" t="s">
        <v>1739</v>
      </c>
      <c r="F429" t="s">
        <v>1739</v>
      </c>
      <c r="G429" s="4" t="s">
        <v>30</v>
      </c>
      <c r="H429" s="4"/>
      <c r="I429" s="54" t="s">
        <v>1578</v>
      </c>
      <c r="J429" s="19" t="s">
        <v>902</v>
      </c>
      <c r="K429" t="s">
        <v>1652</v>
      </c>
      <c r="L429" s="15" t="s">
        <v>1170</v>
      </c>
      <c r="M429" s="16">
        <v>81.7</v>
      </c>
      <c r="N429" s="16">
        <v>100.7</v>
      </c>
      <c r="O429" s="16">
        <v>85.7</v>
      </c>
      <c r="P429" s="63">
        <v>45599</v>
      </c>
      <c r="Q429" s="63"/>
      <c r="R429" s="43"/>
      <c r="S429" s="32">
        <v>18.248899999999999</v>
      </c>
      <c r="T429" s="68">
        <v>-65.984200000000001</v>
      </c>
    </row>
    <row r="430" spans="1:20" ht="16.5" customHeight="1" x14ac:dyDescent="0.25">
      <c r="A430" t="s">
        <v>48</v>
      </c>
      <c r="B430" s="4">
        <v>318</v>
      </c>
      <c r="C430" s="4">
        <v>6400318</v>
      </c>
      <c r="D430" t="s">
        <v>133</v>
      </c>
      <c r="E430" t="s">
        <v>30</v>
      </c>
      <c r="F430" t="s">
        <v>30</v>
      </c>
      <c r="G430" s="4"/>
      <c r="H430" s="4"/>
      <c r="I430" s="54" t="s">
        <v>2119</v>
      </c>
      <c r="J430" s="19" t="s">
        <v>902</v>
      </c>
      <c r="K430" t="s">
        <v>2171</v>
      </c>
      <c r="L430" s="15" t="s">
        <v>824</v>
      </c>
      <c r="M430" s="16">
        <v>82.7</v>
      </c>
      <c r="N430" s="16">
        <v>97.7</v>
      </c>
      <c r="O430" s="16">
        <v>88.7</v>
      </c>
      <c r="P430" s="63">
        <v>45599</v>
      </c>
      <c r="Q430" s="63"/>
      <c r="R430" s="43"/>
      <c r="S430" s="32">
        <v>18.2544</v>
      </c>
      <c r="T430" s="68">
        <v>-65.970699999999994</v>
      </c>
    </row>
    <row r="431" spans="1:20" ht="16.5" customHeight="1" x14ac:dyDescent="0.3">
      <c r="A431" t="s">
        <v>48</v>
      </c>
      <c r="B431" s="4">
        <v>3053</v>
      </c>
      <c r="C431" s="4">
        <v>3603053</v>
      </c>
      <c r="D431" t="s">
        <v>133</v>
      </c>
      <c r="E431" t="s">
        <v>2046</v>
      </c>
      <c r="F431" t="s">
        <v>2046</v>
      </c>
      <c r="G431" s="4" t="s">
        <v>169</v>
      </c>
      <c r="H431" s="94">
        <v>44958</v>
      </c>
      <c r="I431" s="54" t="s">
        <v>94</v>
      </c>
      <c r="J431" s="19" t="s">
        <v>902</v>
      </c>
      <c r="K431" t="s">
        <v>439</v>
      </c>
      <c r="L431" s="15" t="s">
        <v>777</v>
      </c>
      <c r="M431" s="16">
        <v>80.7</v>
      </c>
      <c r="N431" s="16">
        <v>96.7</v>
      </c>
      <c r="O431" s="16">
        <v>89.7</v>
      </c>
      <c r="P431" s="63">
        <v>45599</v>
      </c>
      <c r="Q431" s="63"/>
      <c r="R431" s="58"/>
      <c r="S431" s="32">
        <v>18.253799999999998</v>
      </c>
      <c r="T431" s="68">
        <v>-65.975499999999997</v>
      </c>
    </row>
    <row r="432" spans="1:20" ht="16.5" customHeight="1" x14ac:dyDescent="0.25">
      <c r="A432" t="s">
        <v>48</v>
      </c>
      <c r="B432" s="4">
        <v>2102</v>
      </c>
      <c r="C432" s="4">
        <v>3602102</v>
      </c>
      <c r="D432" t="s">
        <v>133</v>
      </c>
      <c r="E432" t="s">
        <v>36</v>
      </c>
      <c r="F432" t="s">
        <v>36</v>
      </c>
      <c r="G432" s="4"/>
      <c r="H432" s="4"/>
      <c r="I432" s="54" t="s">
        <v>94</v>
      </c>
      <c r="J432" s="19" t="s">
        <v>902</v>
      </c>
      <c r="K432" s="15" t="s">
        <v>1849</v>
      </c>
      <c r="L432" s="15" t="s">
        <v>1850</v>
      </c>
      <c r="M432" s="16">
        <v>81.7</v>
      </c>
      <c r="N432" s="16">
        <v>96.7</v>
      </c>
      <c r="P432" s="63">
        <v>45599</v>
      </c>
      <c r="Q432" s="63"/>
      <c r="R432" s="43"/>
      <c r="S432" s="32">
        <v>18.250499999999999</v>
      </c>
      <c r="T432" s="68">
        <v>-65.971100000000007</v>
      </c>
    </row>
    <row r="433" spans="1:20" ht="14.45" customHeight="1" x14ac:dyDescent="0.25">
      <c r="A433" t="s">
        <v>57</v>
      </c>
      <c r="B433" s="4">
        <v>936</v>
      </c>
      <c r="C433" s="4">
        <v>6400936</v>
      </c>
      <c r="D433" t="s">
        <v>142</v>
      </c>
      <c r="E433" t="s">
        <v>30</v>
      </c>
      <c r="F433" t="s">
        <v>30</v>
      </c>
      <c r="G433" s="4"/>
      <c r="H433" s="4"/>
      <c r="I433" s="15" t="s">
        <v>1584</v>
      </c>
      <c r="J433" s="19" t="s">
        <v>1175</v>
      </c>
      <c r="K433" t="s">
        <v>1178</v>
      </c>
      <c r="L433" s="15" t="s">
        <v>1184</v>
      </c>
      <c r="M433" s="16">
        <v>77.7</v>
      </c>
      <c r="N433" s="16">
        <v>95.7</v>
      </c>
      <c r="O433" s="16">
        <v>81.7</v>
      </c>
      <c r="P433" s="63">
        <v>45599</v>
      </c>
      <c r="Q433" s="106"/>
      <c r="R433" s="43"/>
      <c r="S433" s="27" t="s">
        <v>1790</v>
      </c>
      <c r="T433" s="34"/>
    </row>
    <row r="434" spans="1:20" ht="14.45" customHeight="1" x14ac:dyDescent="0.3">
      <c r="A434" t="s">
        <v>57</v>
      </c>
      <c r="B434" s="4">
        <v>807</v>
      </c>
      <c r="C434" s="4">
        <v>3606807</v>
      </c>
      <c r="D434" t="s">
        <v>142</v>
      </c>
      <c r="E434" t="s">
        <v>2046</v>
      </c>
      <c r="F434" t="s">
        <v>2046</v>
      </c>
      <c r="G434" s="4" t="s">
        <v>169</v>
      </c>
      <c r="H434" s="92">
        <v>44866</v>
      </c>
      <c r="I434" t="s">
        <v>81</v>
      </c>
      <c r="J434" s="1" t="s">
        <v>1171</v>
      </c>
      <c r="K434" t="s">
        <v>187</v>
      </c>
      <c r="L434" s="1" t="s">
        <v>1965</v>
      </c>
      <c r="M434" s="16">
        <v>78.7</v>
      </c>
      <c r="N434" s="16">
        <v>98.7</v>
      </c>
      <c r="O434" s="16">
        <v>81.7</v>
      </c>
      <c r="P434" s="63">
        <v>45599</v>
      </c>
      <c r="Q434" s="63"/>
      <c r="R434" s="58"/>
      <c r="S434" s="27">
        <v>18.4589</v>
      </c>
      <c r="T434" s="34">
        <v>-66.772800000000004</v>
      </c>
    </row>
    <row r="435" spans="1:20" ht="16.5" customHeight="1" x14ac:dyDescent="0.25">
      <c r="A435" t="s">
        <v>57</v>
      </c>
      <c r="B435" s="4">
        <v>563</v>
      </c>
      <c r="C435" s="4">
        <v>6400563</v>
      </c>
      <c r="D435" t="s">
        <v>142</v>
      </c>
      <c r="E435" t="s">
        <v>1739</v>
      </c>
      <c r="F435" t="s">
        <v>1739</v>
      </c>
      <c r="G435" s="4" t="s">
        <v>30</v>
      </c>
      <c r="H435" s="94">
        <v>44805</v>
      </c>
      <c r="I435" s="15" t="s">
        <v>1584</v>
      </c>
      <c r="J435" s="19" t="s">
        <v>1175</v>
      </c>
      <c r="K435" t="s">
        <v>1178</v>
      </c>
      <c r="L435" s="15" t="s">
        <v>1179</v>
      </c>
      <c r="M435" s="16">
        <v>78.7</v>
      </c>
      <c r="N435" s="16">
        <v>94.7</v>
      </c>
      <c r="O435" s="16">
        <v>82.7</v>
      </c>
      <c r="P435" s="63">
        <v>45599</v>
      </c>
      <c r="Q435" s="63"/>
      <c r="R435" s="43"/>
      <c r="S435" s="35">
        <v>18.4878</v>
      </c>
      <c r="T435" s="38">
        <v>-66.800600000000003</v>
      </c>
    </row>
    <row r="436" spans="1:20" ht="16.5" customHeight="1" x14ac:dyDescent="0.25">
      <c r="A436" t="s">
        <v>57</v>
      </c>
      <c r="B436" s="4">
        <v>997</v>
      </c>
      <c r="C436" s="4">
        <v>3400997</v>
      </c>
      <c r="D436" t="s">
        <v>142</v>
      </c>
      <c r="E436" s="10" t="s">
        <v>23</v>
      </c>
      <c r="F436" t="s">
        <v>1571</v>
      </c>
      <c r="G436" s="4" t="s">
        <v>30</v>
      </c>
      <c r="H436" s="4"/>
      <c r="I436" t="s">
        <v>81</v>
      </c>
      <c r="J436" s="1" t="s">
        <v>1051</v>
      </c>
      <c r="K436" t="s">
        <v>1756</v>
      </c>
      <c r="L436" s="10" t="s">
        <v>1462</v>
      </c>
      <c r="M436" s="16">
        <v>79.7</v>
      </c>
      <c r="N436" s="16">
        <v>97.7</v>
      </c>
      <c r="O436" s="16">
        <v>82.7</v>
      </c>
      <c r="P436" s="63">
        <v>45599</v>
      </c>
      <c r="Q436" s="63"/>
      <c r="R436" s="4"/>
      <c r="S436" s="27">
        <v>18.413466</v>
      </c>
      <c r="T436" s="34">
        <v>-66.772576999999998</v>
      </c>
    </row>
    <row r="437" spans="1:20" ht="14.45" customHeight="1" x14ac:dyDescent="0.3">
      <c r="A437" t="s">
        <v>57</v>
      </c>
      <c r="B437" s="4">
        <v>580</v>
      </c>
      <c r="C437" s="4">
        <v>3600580</v>
      </c>
      <c r="D437" t="s">
        <v>142</v>
      </c>
      <c r="E437" t="s">
        <v>2046</v>
      </c>
      <c r="F437" t="s">
        <v>2046</v>
      </c>
      <c r="G437" s="4" t="s">
        <v>169</v>
      </c>
      <c r="H437" s="92">
        <v>44866</v>
      </c>
      <c r="I437" s="15" t="s">
        <v>81</v>
      </c>
      <c r="J437" s="19" t="s">
        <v>1175</v>
      </c>
      <c r="K437" t="s">
        <v>183</v>
      </c>
      <c r="L437" s="5" t="s">
        <v>558</v>
      </c>
      <c r="M437" s="16">
        <v>80.7</v>
      </c>
      <c r="N437" s="16">
        <v>99.7</v>
      </c>
      <c r="O437" s="16">
        <v>87.7</v>
      </c>
      <c r="P437" s="63">
        <v>45599</v>
      </c>
      <c r="Q437" s="63"/>
      <c r="R437" s="58"/>
      <c r="S437" s="27">
        <v>18.482099999999999</v>
      </c>
      <c r="T437" s="34">
        <v>-66.828000000000003</v>
      </c>
    </row>
    <row r="438" spans="1:20" ht="16.5" customHeight="1" x14ac:dyDescent="0.25">
      <c r="A438" t="s">
        <v>57</v>
      </c>
      <c r="B438" s="4">
        <v>561</v>
      </c>
      <c r="C438" s="4">
        <v>6400561</v>
      </c>
      <c r="D438" t="s">
        <v>142</v>
      </c>
      <c r="E438" t="s">
        <v>1739</v>
      </c>
      <c r="F438" t="s">
        <v>1739</v>
      </c>
      <c r="G438" s="4" t="s">
        <v>30</v>
      </c>
      <c r="H438" s="4"/>
      <c r="I438" s="15" t="s">
        <v>1584</v>
      </c>
      <c r="J438" s="19" t="s">
        <v>1175</v>
      </c>
      <c r="K438" t="s">
        <v>1176</v>
      </c>
      <c r="L438" s="15" t="s">
        <v>1177</v>
      </c>
      <c r="M438" s="16">
        <v>82.7</v>
      </c>
      <c r="N438" s="16">
        <v>99.7</v>
      </c>
      <c r="O438" s="16">
        <v>89.7</v>
      </c>
      <c r="P438" s="63">
        <v>45599</v>
      </c>
      <c r="Q438" s="63"/>
      <c r="R438" s="43"/>
      <c r="S438" s="27">
        <v>18.488399999999999</v>
      </c>
      <c r="T438" s="34">
        <v>-66.797399999999996</v>
      </c>
    </row>
    <row r="439" spans="1:20" ht="16.5" customHeight="1" x14ac:dyDescent="0.25">
      <c r="A439" t="s">
        <v>57</v>
      </c>
      <c r="B439" s="4">
        <v>518</v>
      </c>
      <c r="C439" s="4">
        <v>6400518</v>
      </c>
      <c r="D439" t="s">
        <v>142</v>
      </c>
      <c r="E439" t="s">
        <v>1739</v>
      </c>
      <c r="F439" t="s">
        <v>1739</v>
      </c>
      <c r="G439" s="4" t="s">
        <v>30</v>
      </c>
      <c r="H439" s="4"/>
      <c r="I439" s="15" t="s">
        <v>1584</v>
      </c>
      <c r="J439" s="19" t="s">
        <v>1171</v>
      </c>
      <c r="K439" t="s">
        <v>1653</v>
      </c>
      <c r="L439" s="15" t="s">
        <v>1172</v>
      </c>
      <c r="M439" s="16">
        <v>82.7</v>
      </c>
      <c r="N439" s="16">
        <v>100.7</v>
      </c>
      <c r="O439" s="16">
        <v>89.7</v>
      </c>
      <c r="P439" s="63">
        <v>45599</v>
      </c>
      <c r="Q439" s="63"/>
      <c r="R439" s="43"/>
      <c r="S439" s="27">
        <v>18.451101000000001</v>
      </c>
      <c r="T439" s="34">
        <v>-66.803218999999999</v>
      </c>
    </row>
    <row r="440" spans="1:20" ht="16.5" customHeight="1" x14ac:dyDescent="0.25">
      <c r="A440" t="s">
        <v>57</v>
      </c>
      <c r="B440" s="4">
        <v>808</v>
      </c>
      <c r="C440" s="4">
        <v>3606808</v>
      </c>
      <c r="D440" t="s">
        <v>142</v>
      </c>
      <c r="E440" s="10" t="s">
        <v>170</v>
      </c>
      <c r="F440" s="10" t="s">
        <v>170</v>
      </c>
      <c r="G440" s="11"/>
      <c r="H440" s="11"/>
      <c r="I440" t="s">
        <v>81</v>
      </c>
      <c r="J440" s="1" t="s">
        <v>1171</v>
      </c>
      <c r="K440" s="1" t="s">
        <v>1964</v>
      </c>
      <c r="L440" s="1" t="s">
        <v>1963</v>
      </c>
      <c r="M440" s="16">
        <v>78.7</v>
      </c>
      <c r="N440" s="16">
        <v>97.7</v>
      </c>
      <c r="P440" s="63">
        <v>45599</v>
      </c>
      <c r="Q440" s="63"/>
      <c r="R440" s="4"/>
      <c r="S440" s="27">
        <v>18.4556</v>
      </c>
      <c r="T440" s="34">
        <v>-66.777100000000004</v>
      </c>
    </row>
    <row r="441" spans="1:20" ht="14.45" customHeight="1" x14ac:dyDescent="0.25">
      <c r="A441" t="s">
        <v>57</v>
      </c>
      <c r="B441" s="4">
        <v>637</v>
      </c>
      <c r="C441" s="4">
        <v>6400637</v>
      </c>
      <c r="D441" t="s">
        <v>142</v>
      </c>
      <c r="E441" t="s">
        <v>1739</v>
      </c>
      <c r="F441" t="s">
        <v>1739</v>
      </c>
      <c r="G441" s="4" t="s">
        <v>30</v>
      </c>
      <c r="H441" s="94">
        <v>44075</v>
      </c>
      <c r="I441" s="15" t="s">
        <v>1584</v>
      </c>
      <c r="J441" s="19" t="s">
        <v>1175</v>
      </c>
      <c r="K441" t="s">
        <v>1180</v>
      </c>
      <c r="L441" s="15" t="s">
        <v>1181</v>
      </c>
      <c r="M441" s="16">
        <v>80.7</v>
      </c>
      <c r="N441" s="16">
        <v>98.7</v>
      </c>
      <c r="P441" s="63">
        <v>45599</v>
      </c>
      <c r="Q441" s="63"/>
      <c r="R441" s="43"/>
      <c r="S441" s="27">
        <v>18.475999999999999</v>
      </c>
      <c r="T441" s="34">
        <v>-66.773300000000006</v>
      </c>
    </row>
    <row r="442" spans="1:20" ht="14.45" customHeight="1" x14ac:dyDescent="0.25">
      <c r="A442" t="s">
        <v>57</v>
      </c>
      <c r="B442" s="4">
        <v>910</v>
      </c>
      <c r="C442" s="4">
        <v>6400910</v>
      </c>
      <c r="D442" t="s">
        <v>142</v>
      </c>
      <c r="E442" t="s">
        <v>30</v>
      </c>
      <c r="F442" t="s">
        <v>30</v>
      </c>
      <c r="G442" s="4"/>
      <c r="H442" s="4"/>
      <c r="I442" s="15" t="s">
        <v>1584</v>
      </c>
      <c r="J442" s="19" t="s">
        <v>1175</v>
      </c>
      <c r="K442" t="s">
        <v>1182</v>
      </c>
      <c r="L442" s="15" t="s">
        <v>1183</v>
      </c>
      <c r="O442" s="4"/>
      <c r="P442" s="63">
        <v>45599</v>
      </c>
      <c r="Q442" s="106" t="s">
        <v>2159</v>
      </c>
      <c r="R442" s="43"/>
      <c r="S442" s="27">
        <v>18.484200000000001</v>
      </c>
      <c r="T442" s="34">
        <v>-66.820099999999996</v>
      </c>
    </row>
    <row r="443" spans="1:20" ht="16.5" customHeight="1" x14ac:dyDescent="0.25">
      <c r="A443" t="s">
        <v>57</v>
      </c>
      <c r="B443" s="4">
        <v>541</v>
      </c>
      <c r="C443" s="4">
        <v>6400541</v>
      </c>
      <c r="D443" t="s">
        <v>142</v>
      </c>
      <c r="E443" t="s">
        <v>1739</v>
      </c>
      <c r="F443" t="s">
        <v>1739</v>
      </c>
      <c r="G443" s="4" t="s">
        <v>30</v>
      </c>
      <c r="H443" s="4"/>
      <c r="I443" s="15" t="s">
        <v>1584</v>
      </c>
      <c r="J443" s="19" t="s">
        <v>1171</v>
      </c>
      <c r="K443" t="s">
        <v>1173</v>
      </c>
      <c r="L443" s="15" t="s">
        <v>1174</v>
      </c>
      <c r="O443" s="4"/>
      <c r="P443" s="63">
        <v>45599</v>
      </c>
      <c r="Q443" s="106" t="s">
        <v>2159</v>
      </c>
      <c r="R443" s="43"/>
      <c r="S443" s="27">
        <v>18.427046000000001</v>
      </c>
      <c r="T443" s="34">
        <v>-66.794199000000006</v>
      </c>
    </row>
    <row r="444" spans="1:20" ht="16.5" customHeight="1" x14ac:dyDescent="0.25">
      <c r="A444" t="s">
        <v>57</v>
      </c>
      <c r="B444" s="4">
        <v>873</v>
      </c>
      <c r="C444" s="4">
        <v>3606872</v>
      </c>
      <c r="D444" t="s">
        <v>142</v>
      </c>
      <c r="E444" t="s">
        <v>22</v>
      </c>
      <c r="F444" t="s">
        <v>22</v>
      </c>
      <c r="G444" s="4"/>
      <c r="H444" s="4"/>
      <c r="I444" s="15" t="s">
        <v>1584</v>
      </c>
      <c r="J444" s="19" t="s">
        <v>1175</v>
      </c>
      <c r="K444" t="s">
        <v>1737</v>
      </c>
      <c r="L444" s="15" t="s">
        <v>1738</v>
      </c>
      <c r="O444" s="4"/>
      <c r="P444" s="63">
        <v>45599</v>
      </c>
      <c r="Q444" s="106" t="s">
        <v>2159</v>
      </c>
      <c r="R444" s="43"/>
      <c r="S444" s="40">
        <v>18.469200000000001</v>
      </c>
      <c r="T444" s="41">
        <v>-66.814400000000006</v>
      </c>
    </row>
    <row r="445" spans="1:20" ht="14.45" customHeight="1" x14ac:dyDescent="0.25">
      <c r="A445" t="s">
        <v>50</v>
      </c>
      <c r="B445" s="4">
        <v>958</v>
      </c>
      <c r="C445" s="4">
        <v>3400958</v>
      </c>
      <c r="D445" t="s">
        <v>109</v>
      </c>
      <c r="E445" t="s">
        <v>23</v>
      </c>
      <c r="F445" t="s">
        <v>1571</v>
      </c>
      <c r="G445" s="4"/>
      <c r="H445" s="4"/>
      <c r="I445" s="15" t="s">
        <v>92</v>
      </c>
      <c r="J445" s="19" t="s">
        <v>1185</v>
      </c>
      <c r="K445" t="s">
        <v>1978</v>
      </c>
      <c r="L445" s="15" t="s">
        <v>1981</v>
      </c>
      <c r="M445">
        <v>79.7</v>
      </c>
      <c r="N445">
        <v>93.7</v>
      </c>
      <c r="O445">
        <v>78.7</v>
      </c>
      <c r="P445" s="63">
        <v>45599</v>
      </c>
      <c r="Q445" s="63"/>
      <c r="R445" s="43"/>
      <c r="S445" s="102">
        <v>18.121296000000001</v>
      </c>
      <c r="T445" s="34">
        <v>-67.087323999999995</v>
      </c>
    </row>
    <row r="446" spans="1:20" ht="16.5" customHeight="1" x14ac:dyDescent="0.25">
      <c r="A446" t="s">
        <v>50</v>
      </c>
      <c r="B446" s="4">
        <v>675</v>
      </c>
      <c r="C446" s="4">
        <v>6400675</v>
      </c>
      <c r="D446" t="s">
        <v>109</v>
      </c>
      <c r="E446" t="s">
        <v>169</v>
      </c>
      <c r="F446" t="s">
        <v>169</v>
      </c>
      <c r="G446" s="4" t="s">
        <v>30</v>
      </c>
      <c r="H446" s="4"/>
      <c r="I446" s="15" t="s">
        <v>1483</v>
      </c>
      <c r="J446" s="19" t="s">
        <v>1185</v>
      </c>
      <c r="K446" t="s">
        <v>1655</v>
      </c>
      <c r="L446" s="15" t="s">
        <v>1186</v>
      </c>
      <c r="M446">
        <v>81.7</v>
      </c>
      <c r="N446">
        <v>96.7</v>
      </c>
      <c r="O446">
        <v>81.7</v>
      </c>
      <c r="P446" s="63">
        <v>45599</v>
      </c>
      <c r="Q446" s="63"/>
      <c r="R446" s="43"/>
      <c r="S446" s="27">
        <v>18.128399999999999</v>
      </c>
      <c r="T446" s="34">
        <v>-67.100899999999996</v>
      </c>
    </row>
    <row r="447" spans="1:20" ht="16.5" customHeight="1" x14ac:dyDescent="0.25">
      <c r="A447" t="s">
        <v>50</v>
      </c>
      <c r="B447" s="4">
        <v>3054</v>
      </c>
      <c r="C447" s="4">
        <v>3603054</v>
      </c>
      <c r="D447" t="s">
        <v>109</v>
      </c>
      <c r="E447" t="s">
        <v>2046</v>
      </c>
      <c r="F447" t="s">
        <v>2046</v>
      </c>
      <c r="G447" s="4" t="s">
        <v>169</v>
      </c>
      <c r="H447" s="94">
        <v>44927</v>
      </c>
      <c r="I447" s="15" t="s">
        <v>92</v>
      </c>
      <c r="J447" s="19" t="s">
        <v>1185</v>
      </c>
      <c r="K447" t="s">
        <v>440</v>
      </c>
      <c r="L447" t="s">
        <v>1776</v>
      </c>
      <c r="M447">
        <v>82.7</v>
      </c>
      <c r="N447">
        <v>96.7</v>
      </c>
      <c r="O447"/>
      <c r="P447" s="63">
        <v>45599</v>
      </c>
      <c r="Q447" s="63"/>
      <c r="R447" s="43"/>
      <c r="S447" s="27">
        <v>18.1371</v>
      </c>
      <c r="T447" s="34">
        <v>-67.133899999999997</v>
      </c>
    </row>
    <row r="448" spans="1:20" ht="16.5" customHeight="1" x14ac:dyDescent="0.25">
      <c r="A448" t="s">
        <v>50</v>
      </c>
      <c r="B448" s="4">
        <v>68</v>
      </c>
      <c r="C448" s="4">
        <v>6400068</v>
      </c>
      <c r="D448" t="s">
        <v>109</v>
      </c>
      <c r="E448" t="s">
        <v>30</v>
      </c>
      <c r="F448" t="s">
        <v>30</v>
      </c>
      <c r="G448" s="4"/>
      <c r="H448" s="4"/>
      <c r="I448" s="15" t="s">
        <v>83</v>
      </c>
      <c r="J448" s="19" t="s">
        <v>1185</v>
      </c>
      <c r="K448" t="s">
        <v>1654</v>
      </c>
      <c r="L448" s="15" t="s">
        <v>561</v>
      </c>
      <c r="M448">
        <v>82.7</v>
      </c>
      <c r="N448">
        <v>97.7</v>
      </c>
      <c r="O448"/>
      <c r="P448" s="63">
        <v>45599</v>
      </c>
      <c r="Q448" s="63"/>
      <c r="R448" s="43"/>
      <c r="S448" s="35">
        <v>18.138400000000001</v>
      </c>
      <c r="T448" s="38">
        <v>-67.135499999999993</v>
      </c>
    </row>
    <row r="449" spans="1:20" ht="16.5" customHeight="1" x14ac:dyDescent="0.25">
      <c r="A449" t="s">
        <v>50</v>
      </c>
      <c r="B449" s="4">
        <v>965</v>
      </c>
      <c r="C449" s="4">
        <v>6400965</v>
      </c>
      <c r="D449" t="s">
        <v>109</v>
      </c>
      <c r="E449" t="s">
        <v>1739</v>
      </c>
      <c r="F449" t="s">
        <v>1739</v>
      </c>
      <c r="G449" s="4" t="s">
        <v>30</v>
      </c>
      <c r="H449" s="4"/>
      <c r="I449" s="15" t="s">
        <v>83</v>
      </c>
      <c r="J449" s="19" t="s">
        <v>1185</v>
      </c>
      <c r="K449" t="s">
        <v>1656</v>
      </c>
      <c r="L449" s="15" t="s">
        <v>1188</v>
      </c>
      <c r="M449">
        <v>83.7</v>
      </c>
      <c r="N449">
        <v>100.7</v>
      </c>
      <c r="O449"/>
      <c r="P449" s="63">
        <v>45599</v>
      </c>
      <c r="Q449" s="63"/>
      <c r="R449" s="43"/>
      <c r="S449" s="27">
        <v>18.1252</v>
      </c>
      <c r="T449" s="34">
        <v>-67.095699999999994</v>
      </c>
    </row>
    <row r="450" spans="1:20" ht="14.45" customHeight="1" x14ac:dyDescent="0.25">
      <c r="A450" t="s">
        <v>50</v>
      </c>
      <c r="B450" s="4">
        <v>2004</v>
      </c>
      <c r="C450" s="4">
        <v>3602004</v>
      </c>
      <c r="D450" t="s">
        <v>109</v>
      </c>
      <c r="E450" t="s">
        <v>36</v>
      </c>
      <c r="F450" t="s">
        <v>36</v>
      </c>
      <c r="G450" s="4"/>
      <c r="H450" s="4"/>
      <c r="I450" s="15" t="s">
        <v>92</v>
      </c>
      <c r="J450" s="19" t="s">
        <v>1185</v>
      </c>
      <c r="K450" t="s">
        <v>2094</v>
      </c>
      <c r="L450" s="15" t="s">
        <v>9</v>
      </c>
      <c r="M450"/>
      <c r="N450"/>
      <c r="O450" s="4"/>
      <c r="P450" s="63">
        <v>45599</v>
      </c>
      <c r="Q450" s="106" t="s">
        <v>2159</v>
      </c>
      <c r="R450" s="43"/>
      <c r="S450" s="27">
        <v>18.137599999999999</v>
      </c>
      <c r="T450" s="34">
        <v>-67.135300000000001</v>
      </c>
    </row>
    <row r="451" spans="1:20" ht="16.5" customHeight="1" x14ac:dyDescent="0.25">
      <c r="A451" t="s">
        <v>48</v>
      </c>
      <c r="B451" s="4">
        <v>1047</v>
      </c>
      <c r="C451" s="4">
        <v>3601047</v>
      </c>
      <c r="D451" t="s">
        <v>125</v>
      </c>
      <c r="E451" t="s">
        <v>23</v>
      </c>
      <c r="F451" t="s">
        <v>23</v>
      </c>
      <c r="G451" s="4"/>
      <c r="H451" s="4"/>
      <c r="I451" s="54" t="s">
        <v>94</v>
      </c>
      <c r="J451" s="19" t="s">
        <v>1189</v>
      </c>
      <c r="K451" t="s">
        <v>206</v>
      </c>
      <c r="L451" s="15" t="s">
        <v>581</v>
      </c>
      <c r="M451" s="16">
        <v>78.7</v>
      </c>
      <c r="N451" s="16">
        <v>93.7</v>
      </c>
      <c r="O451" s="16">
        <v>78.7</v>
      </c>
      <c r="P451" s="63">
        <v>45599</v>
      </c>
      <c r="Q451" s="63"/>
      <c r="R451" s="43"/>
      <c r="S451" s="32">
        <v>18.137699999999999</v>
      </c>
      <c r="T451" s="68">
        <v>-65.827299999999994</v>
      </c>
    </row>
    <row r="452" spans="1:20" ht="16.5" customHeight="1" x14ac:dyDescent="0.25">
      <c r="A452" t="s">
        <v>48</v>
      </c>
      <c r="B452" s="4">
        <v>871</v>
      </c>
      <c r="C452" s="4">
        <v>3606871</v>
      </c>
      <c r="D452" t="s">
        <v>125</v>
      </c>
      <c r="E452" t="s">
        <v>23</v>
      </c>
      <c r="F452" t="s">
        <v>1728</v>
      </c>
      <c r="G452" s="4"/>
      <c r="H452" s="4"/>
      <c r="I452" s="54" t="s">
        <v>905</v>
      </c>
      <c r="J452" s="19" t="s">
        <v>1189</v>
      </c>
      <c r="K452" t="s">
        <v>1735</v>
      </c>
      <c r="L452" s="1" t="s">
        <v>1736</v>
      </c>
      <c r="M452" s="16">
        <v>79.7</v>
      </c>
      <c r="N452" s="16">
        <v>95.7</v>
      </c>
      <c r="O452" s="16">
        <v>79.7</v>
      </c>
      <c r="P452" s="63">
        <v>45599</v>
      </c>
      <c r="Q452" s="63"/>
      <c r="R452" s="43"/>
      <c r="S452" s="32">
        <v>18.129100000000001</v>
      </c>
      <c r="T452" s="32">
        <v>-65.822000000000003</v>
      </c>
    </row>
    <row r="453" spans="1:20" ht="16.5" customHeight="1" x14ac:dyDescent="0.25">
      <c r="A453" t="s">
        <v>48</v>
      </c>
      <c r="B453" s="4">
        <v>990</v>
      </c>
      <c r="C453" s="4">
        <v>6400990</v>
      </c>
      <c r="D453" t="s">
        <v>125</v>
      </c>
      <c r="E453" t="s">
        <v>1739</v>
      </c>
      <c r="F453" t="s">
        <v>1739</v>
      </c>
      <c r="G453" s="4" t="s">
        <v>30</v>
      </c>
      <c r="H453" s="4"/>
      <c r="I453" s="54" t="s">
        <v>905</v>
      </c>
      <c r="J453" s="19" t="s">
        <v>1189</v>
      </c>
      <c r="K453" t="s">
        <v>1197</v>
      </c>
      <c r="L453" s="15" t="s">
        <v>1198</v>
      </c>
      <c r="M453" s="16">
        <v>81.7</v>
      </c>
      <c r="N453" s="16">
        <v>96.7</v>
      </c>
      <c r="O453" s="16">
        <v>85.7</v>
      </c>
      <c r="P453" s="63">
        <v>45599</v>
      </c>
      <c r="Q453" s="63"/>
      <c r="R453" s="43"/>
      <c r="S453" s="32">
        <v>18.111799999999999</v>
      </c>
      <c r="T453" s="68">
        <v>-65.821899999999999</v>
      </c>
    </row>
    <row r="454" spans="1:20" ht="16.5" customHeight="1" x14ac:dyDescent="0.25">
      <c r="A454" t="s">
        <v>48</v>
      </c>
      <c r="B454" s="4">
        <v>1007</v>
      </c>
      <c r="C454" s="4">
        <v>3601007</v>
      </c>
      <c r="D454" t="s">
        <v>125</v>
      </c>
      <c r="E454" t="s">
        <v>22</v>
      </c>
      <c r="F454" t="s">
        <v>22</v>
      </c>
      <c r="G454" s="4" t="s">
        <v>22</v>
      </c>
      <c r="H454" s="148"/>
      <c r="I454" s="54" t="s">
        <v>94</v>
      </c>
      <c r="J454" s="19" t="s">
        <v>1189</v>
      </c>
      <c r="K454" t="s">
        <v>10</v>
      </c>
      <c r="L454" s="15" t="s">
        <v>1899</v>
      </c>
      <c r="M454" s="16">
        <v>79.7</v>
      </c>
      <c r="N454" s="16">
        <v>95.7</v>
      </c>
      <c r="O454" s="16">
        <v>86.7</v>
      </c>
      <c r="P454" s="63">
        <v>45599</v>
      </c>
      <c r="Q454" s="63"/>
      <c r="R454" s="103"/>
      <c r="S454" s="32">
        <v>18.123699999999999</v>
      </c>
      <c r="T454" s="68">
        <v>-65.819900000000004</v>
      </c>
    </row>
    <row r="455" spans="1:20" ht="16.5" customHeight="1" x14ac:dyDescent="0.3">
      <c r="A455" t="s">
        <v>48</v>
      </c>
      <c r="B455" s="4">
        <v>3017</v>
      </c>
      <c r="C455" s="4">
        <v>3603017</v>
      </c>
      <c r="D455" t="s">
        <v>125</v>
      </c>
      <c r="E455" t="s">
        <v>2046</v>
      </c>
      <c r="F455" t="s">
        <v>2046</v>
      </c>
      <c r="G455" s="4" t="s">
        <v>169</v>
      </c>
      <c r="H455" s="92">
        <v>44835</v>
      </c>
      <c r="I455" s="54" t="s">
        <v>94</v>
      </c>
      <c r="J455" s="19" t="s">
        <v>1190</v>
      </c>
      <c r="K455" t="s">
        <v>178</v>
      </c>
      <c r="L455" s="15" t="s">
        <v>753</v>
      </c>
      <c r="M455" s="16">
        <v>81.7</v>
      </c>
      <c r="N455" s="16">
        <v>97.7</v>
      </c>
      <c r="O455" s="16">
        <v>87.7</v>
      </c>
      <c r="P455" s="63">
        <v>45599</v>
      </c>
      <c r="Q455" s="63"/>
      <c r="R455" s="58"/>
      <c r="S455" s="32">
        <v>18.1448</v>
      </c>
      <c r="T455" s="68">
        <v>-65.8005</v>
      </c>
    </row>
    <row r="456" spans="1:20" ht="16.5" customHeight="1" x14ac:dyDescent="0.3">
      <c r="A456" t="s">
        <v>48</v>
      </c>
      <c r="B456" s="4">
        <v>3104</v>
      </c>
      <c r="C456" s="4">
        <v>3603104</v>
      </c>
      <c r="D456" t="s">
        <v>125</v>
      </c>
      <c r="E456" t="s">
        <v>2046</v>
      </c>
      <c r="F456" t="s">
        <v>2046</v>
      </c>
      <c r="G456" s="4" t="s">
        <v>169</v>
      </c>
      <c r="H456" s="92">
        <v>44835</v>
      </c>
      <c r="I456" s="54" t="s">
        <v>94</v>
      </c>
      <c r="J456" s="19" t="s">
        <v>95</v>
      </c>
      <c r="K456" t="s">
        <v>474</v>
      </c>
      <c r="L456" s="15" t="s">
        <v>714</v>
      </c>
      <c r="M456" s="16">
        <v>80.7</v>
      </c>
      <c r="N456" s="16">
        <v>96.7</v>
      </c>
      <c r="O456" s="16">
        <v>88.7</v>
      </c>
      <c r="P456" s="63">
        <v>45599</v>
      </c>
      <c r="Q456" s="63"/>
      <c r="R456" s="58"/>
      <c r="S456" s="32">
        <v>18.151800000000001</v>
      </c>
      <c r="T456" s="68">
        <v>-65.831000000000003</v>
      </c>
    </row>
    <row r="457" spans="1:20" ht="16.5" customHeight="1" x14ac:dyDescent="0.25">
      <c r="A457" t="s">
        <v>48</v>
      </c>
      <c r="B457" s="4">
        <v>1057</v>
      </c>
      <c r="C457" s="4">
        <v>3601057</v>
      </c>
      <c r="D457" t="s">
        <v>125</v>
      </c>
      <c r="E457" t="s">
        <v>170</v>
      </c>
      <c r="F457" t="s">
        <v>170</v>
      </c>
      <c r="G457" s="4" t="s">
        <v>22</v>
      </c>
      <c r="H457" s="94">
        <v>44713</v>
      </c>
      <c r="I457" s="54" t="s">
        <v>94</v>
      </c>
      <c r="J457" s="19" t="s">
        <v>1190</v>
      </c>
      <c r="K457" t="s">
        <v>209</v>
      </c>
      <c r="L457" s="15" t="s">
        <v>1525</v>
      </c>
      <c r="M457" s="16">
        <v>81.7</v>
      </c>
      <c r="N457" s="16">
        <v>98.7</v>
      </c>
      <c r="O457" s="16">
        <v>89.7</v>
      </c>
      <c r="P457" s="63">
        <v>45599</v>
      </c>
      <c r="Q457" s="63"/>
      <c r="R457" s="43"/>
      <c r="S457" s="32">
        <v>18.145299999999999</v>
      </c>
      <c r="T457" s="68">
        <v>-65.803600000000003</v>
      </c>
    </row>
    <row r="458" spans="1:20" ht="16.5" customHeight="1" x14ac:dyDescent="0.25">
      <c r="A458" t="s">
        <v>48</v>
      </c>
      <c r="B458" s="4">
        <v>2137</v>
      </c>
      <c r="C458" s="4">
        <v>3602137</v>
      </c>
      <c r="D458" t="s">
        <v>125</v>
      </c>
      <c r="E458" t="s">
        <v>2046</v>
      </c>
      <c r="F458" t="s">
        <v>2046</v>
      </c>
      <c r="G458" s="4" t="s">
        <v>169</v>
      </c>
      <c r="H458" s="94">
        <v>44958</v>
      </c>
      <c r="I458" s="54" t="s">
        <v>94</v>
      </c>
      <c r="J458" s="19" t="s">
        <v>95</v>
      </c>
      <c r="K458" t="s">
        <v>369</v>
      </c>
      <c r="L458" s="15" t="s">
        <v>714</v>
      </c>
      <c r="M458" s="16">
        <v>79.7</v>
      </c>
      <c r="N458" s="16">
        <v>95.7</v>
      </c>
      <c r="P458" s="63">
        <v>45599</v>
      </c>
      <c r="Q458" s="63"/>
      <c r="R458" s="43"/>
      <c r="S458" s="32">
        <v>18.1526</v>
      </c>
      <c r="T458" s="68">
        <v>-65.832700000000003</v>
      </c>
    </row>
    <row r="459" spans="1:20" ht="16.5" customHeight="1" x14ac:dyDescent="0.3">
      <c r="A459" t="s">
        <v>48</v>
      </c>
      <c r="B459" s="4">
        <v>3082</v>
      </c>
      <c r="C459" s="4">
        <v>3603082</v>
      </c>
      <c r="D459" t="s">
        <v>125</v>
      </c>
      <c r="E459" t="s">
        <v>2046</v>
      </c>
      <c r="F459" t="s">
        <v>2046</v>
      </c>
      <c r="G459" s="4" t="s">
        <v>169</v>
      </c>
      <c r="H459" s="92">
        <v>44835</v>
      </c>
      <c r="I459" s="54" t="s">
        <v>94</v>
      </c>
      <c r="J459" s="19" t="s">
        <v>95</v>
      </c>
      <c r="K459" t="s">
        <v>460</v>
      </c>
      <c r="L459" s="15" t="s">
        <v>1948</v>
      </c>
      <c r="M459" s="16">
        <v>80.7</v>
      </c>
      <c r="N459" s="16">
        <v>96.7</v>
      </c>
      <c r="P459" s="63">
        <v>45599</v>
      </c>
      <c r="Q459" s="63"/>
      <c r="R459" s="58"/>
      <c r="S459" s="32">
        <v>18.145800000000001</v>
      </c>
      <c r="T459" s="68">
        <v>-65.825500000000005</v>
      </c>
    </row>
    <row r="460" spans="1:20" ht="16.5" customHeight="1" x14ac:dyDescent="0.25">
      <c r="A460" t="s">
        <v>48</v>
      </c>
      <c r="B460" s="4">
        <v>168</v>
      </c>
      <c r="C460" s="4">
        <v>6400168</v>
      </c>
      <c r="D460" t="s">
        <v>125</v>
      </c>
      <c r="E460" t="s">
        <v>30</v>
      </c>
      <c r="F460" t="s">
        <v>30</v>
      </c>
      <c r="G460" s="4"/>
      <c r="H460" s="4"/>
      <c r="I460" s="54" t="s">
        <v>905</v>
      </c>
      <c r="J460" s="19" t="s">
        <v>95</v>
      </c>
      <c r="K460" t="s">
        <v>1657</v>
      </c>
      <c r="L460" s="15" t="s">
        <v>1191</v>
      </c>
      <c r="M460" s="16">
        <v>81.7</v>
      </c>
      <c r="N460" s="16">
        <v>99.7</v>
      </c>
      <c r="P460" s="63">
        <v>45599</v>
      </c>
      <c r="Q460" s="106"/>
      <c r="R460" s="43"/>
      <c r="S460" s="32">
        <v>18.149000000000001</v>
      </c>
      <c r="T460" s="68">
        <v>-65.817400000000006</v>
      </c>
    </row>
    <row r="461" spans="1:20" ht="16.5" customHeight="1" x14ac:dyDescent="0.25">
      <c r="A461" t="s">
        <v>48</v>
      </c>
      <c r="B461" s="4">
        <v>343</v>
      </c>
      <c r="C461" s="4">
        <v>6400343</v>
      </c>
      <c r="D461" t="s">
        <v>125</v>
      </c>
      <c r="E461" t="s">
        <v>1739</v>
      </c>
      <c r="F461" t="s">
        <v>1739</v>
      </c>
      <c r="G461" s="4" t="s">
        <v>30</v>
      </c>
      <c r="H461" s="4"/>
      <c r="I461" s="54" t="s">
        <v>905</v>
      </c>
      <c r="J461" s="19" t="s">
        <v>95</v>
      </c>
      <c r="K461" t="s">
        <v>1658</v>
      </c>
      <c r="L461" s="15" t="s">
        <v>1195</v>
      </c>
      <c r="M461" s="16">
        <v>82.7</v>
      </c>
      <c r="N461" s="16">
        <v>99.7</v>
      </c>
      <c r="P461" s="63">
        <v>45599</v>
      </c>
      <c r="Q461" s="63"/>
      <c r="R461" s="43"/>
      <c r="S461" s="32">
        <v>18.148900000000001</v>
      </c>
      <c r="T461" s="68">
        <v>-65.818600000000004</v>
      </c>
    </row>
    <row r="462" spans="1:20" ht="16.5" customHeight="1" x14ac:dyDescent="0.25">
      <c r="A462" t="s">
        <v>48</v>
      </c>
      <c r="B462" s="4">
        <v>390</v>
      </c>
      <c r="C462" s="4">
        <v>6400390</v>
      </c>
      <c r="D462" t="s">
        <v>125</v>
      </c>
      <c r="E462" t="s">
        <v>30</v>
      </c>
      <c r="F462" t="s">
        <v>30</v>
      </c>
      <c r="G462" s="4"/>
      <c r="H462" s="4"/>
      <c r="I462" s="54" t="s">
        <v>905</v>
      </c>
      <c r="J462" s="19" t="s">
        <v>1190</v>
      </c>
      <c r="K462" t="s">
        <v>180</v>
      </c>
      <c r="L462" s="15" t="s">
        <v>1196</v>
      </c>
      <c r="M462" s="16">
        <v>82.7</v>
      </c>
      <c r="N462" s="16">
        <v>99.7</v>
      </c>
      <c r="P462" s="63">
        <v>45599</v>
      </c>
      <c r="Q462" s="63"/>
      <c r="R462" s="43"/>
      <c r="S462" s="32">
        <v>18.145499999999998</v>
      </c>
      <c r="T462" s="68">
        <v>-65.799700000000001</v>
      </c>
    </row>
    <row r="463" spans="1:20" ht="14.45" customHeight="1" x14ac:dyDescent="0.25">
      <c r="A463" t="s">
        <v>48</v>
      </c>
      <c r="B463" s="4">
        <v>3018</v>
      </c>
      <c r="C463" s="4">
        <v>3603018</v>
      </c>
      <c r="D463" t="s">
        <v>125</v>
      </c>
      <c r="E463" t="s">
        <v>2046</v>
      </c>
      <c r="F463" t="s">
        <v>2046</v>
      </c>
      <c r="G463" s="4" t="s">
        <v>169</v>
      </c>
      <c r="H463" s="94">
        <v>44958</v>
      </c>
      <c r="I463" s="54" t="s">
        <v>94</v>
      </c>
      <c r="J463" s="19" t="s">
        <v>1190</v>
      </c>
      <c r="K463" t="s">
        <v>411</v>
      </c>
      <c r="L463" s="15" t="s">
        <v>1949</v>
      </c>
      <c r="M463" s="16">
        <v>82.7</v>
      </c>
      <c r="N463" s="16">
        <v>99.7</v>
      </c>
      <c r="P463" s="63">
        <v>45599</v>
      </c>
      <c r="Q463" s="63"/>
      <c r="R463" s="43"/>
      <c r="S463" s="32">
        <v>18.144100000000002</v>
      </c>
      <c r="T463" s="68">
        <v>-65.807699999999997</v>
      </c>
    </row>
    <row r="464" spans="1:20" ht="16.5" customHeight="1" x14ac:dyDescent="0.25">
      <c r="A464" t="s">
        <v>48</v>
      </c>
      <c r="B464" s="4">
        <v>342</v>
      </c>
      <c r="C464" s="4">
        <v>6400342</v>
      </c>
      <c r="D464" t="s">
        <v>125</v>
      </c>
      <c r="E464" t="s">
        <v>23</v>
      </c>
      <c r="F464" t="s">
        <v>23</v>
      </c>
      <c r="G464" s="4"/>
      <c r="H464" s="4"/>
      <c r="I464" s="54" t="s">
        <v>1585</v>
      </c>
      <c r="J464" s="19" t="s">
        <v>1192</v>
      </c>
      <c r="K464" t="s">
        <v>1587</v>
      </c>
      <c r="L464" s="15" t="s">
        <v>1194</v>
      </c>
      <c r="O464" s="4"/>
      <c r="P464" s="63">
        <v>45599</v>
      </c>
      <c r="Q464" s="106" t="s">
        <v>2159</v>
      </c>
      <c r="R464" s="43"/>
      <c r="S464" s="32" t="s">
        <v>1790</v>
      </c>
      <c r="T464" s="68"/>
    </row>
    <row r="465" spans="1:20" ht="14.45" customHeight="1" x14ac:dyDescent="0.25">
      <c r="A465" t="s">
        <v>51</v>
      </c>
      <c r="B465" s="4">
        <v>10020</v>
      </c>
      <c r="C465" s="4">
        <v>3610020</v>
      </c>
      <c r="D465" t="s">
        <v>148</v>
      </c>
      <c r="E465" t="s">
        <v>22</v>
      </c>
      <c r="F465" t="s">
        <v>22</v>
      </c>
      <c r="G465" s="4"/>
      <c r="H465" s="4"/>
      <c r="I465" s="15" t="s">
        <v>83</v>
      </c>
      <c r="J465" s="19" t="s">
        <v>1199</v>
      </c>
      <c r="K465" s="2" t="s">
        <v>2073</v>
      </c>
      <c r="L465" s="5" t="s">
        <v>2074</v>
      </c>
      <c r="M465" s="16">
        <v>78.7</v>
      </c>
      <c r="N465" s="16">
        <v>92.7</v>
      </c>
      <c r="O465" s="16">
        <v>77.7</v>
      </c>
      <c r="P465" s="63">
        <v>45599</v>
      </c>
      <c r="Q465" s="63"/>
      <c r="R465" s="43" t="s">
        <v>2075</v>
      </c>
      <c r="S465" s="27">
        <v>18.471647999999998</v>
      </c>
      <c r="T465" s="34">
        <v>-67.008977000000002</v>
      </c>
    </row>
    <row r="466" spans="1:20" ht="14.45" customHeight="1" x14ac:dyDescent="0.25">
      <c r="A466" t="s">
        <v>51</v>
      </c>
      <c r="B466" s="4">
        <v>1008</v>
      </c>
      <c r="C466" s="4">
        <v>3601008</v>
      </c>
      <c r="D466" t="s">
        <v>148</v>
      </c>
      <c r="E466" t="s">
        <v>22</v>
      </c>
      <c r="F466" t="s">
        <v>22</v>
      </c>
      <c r="G466" s="4"/>
      <c r="H466" s="4"/>
      <c r="I466" s="15" t="s">
        <v>83</v>
      </c>
      <c r="J466" s="19" t="s">
        <v>1199</v>
      </c>
      <c r="K466" t="s">
        <v>188</v>
      </c>
      <c r="L466" s="15" t="s">
        <v>564</v>
      </c>
      <c r="M466" s="16">
        <v>79.7</v>
      </c>
      <c r="N466" s="16">
        <v>93.7</v>
      </c>
      <c r="O466" s="16">
        <v>79.7</v>
      </c>
      <c r="P466" s="63">
        <v>45599</v>
      </c>
      <c r="Q466" s="63"/>
      <c r="R466" s="43"/>
      <c r="S466" s="27">
        <v>18.461122</v>
      </c>
      <c r="T466" s="34">
        <v>-67.054659000000001</v>
      </c>
    </row>
    <row r="467" spans="1:20" ht="16.5" customHeight="1" x14ac:dyDescent="0.25">
      <c r="A467" t="s">
        <v>51</v>
      </c>
      <c r="B467" s="4">
        <v>6773</v>
      </c>
      <c r="C467" s="4">
        <v>3606773</v>
      </c>
      <c r="D467" t="s">
        <v>148</v>
      </c>
      <c r="E467" t="s">
        <v>2046</v>
      </c>
      <c r="F467" t="s">
        <v>2046</v>
      </c>
      <c r="G467" s="4" t="s">
        <v>169</v>
      </c>
      <c r="H467" s="92">
        <v>44866</v>
      </c>
      <c r="I467" s="15" t="s">
        <v>83</v>
      </c>
      <c r="J467" s="19" t="s">
        <v>1199</v>
      </c>
      <c r="K467" t="s">
        <v>169</v>
      </c>
      <c r="L467" s="15" t="s">
        <v>891</v>
      </c>
      <c r="M467" s="16">
        <v>79.7</v>
      </c>
      <c r="N467" s="16">
        <v>94.7</v>
      </c>
      <c r="O467" s="16">
        <v>83.7</v>
      </c>
      <c r="P467" s="63">
        <v>45599</v>
      </c>
      <c r="Q467" s="63"/>
      <c r="R467" s="43"/>
      <c r="S467" s="27">
        <v>18.457484999999998</v>
      </c>
      <c r="T467" s="34">
        <v>-67.073092000000003</v>
      </c>
    </row>
    <row r="468" spans="1:20" ht="16.5" customHeight="1" x14ac:dyDescent="0.3">
      <c r="A468" t="s">
        <v>51</v>
      </c>
      <c r="B468" s="4">
        <v>17000</v>
      </c>
      <c r="C468" s="4">
        <v>3603003</v>
      </c>
      <c r="D468" t="s">
        <v>148</v>
      </c>
      <c r="E468" t="s">
        <v>2046</v>
      </c>
      <c r="F468" t="s">
        <v>2046</v>
      </c>
      <c r="G468" s="4" t="s">
        <v>169</v>
      </c>
      <c r="H468" s="92">
        <v>44835</v>
      </c>
      <c r="I468" s="15" t="s">
        <v>83</v>
      </c>
      <c r="J468" s="19" t="s">
        <v>1199</v>
      </c>
      <c r="K468" t="s">
        <v>401</v>
      </c>
      <c r="L468" s="15" t="s">
        <v>743</v>
      </c>
      <c r="M468" s="16">
        <v>79.7</v>
      </c>
      <c r="N468" s="16">
        <v>95.7</v>
      </c>
      <c r="O468" s="16">
        <v>83.7</v>
      </c>
      <c r="P468" s="63">
        <v>45599</v>
      </c>
      <c r="Q468" s="63"/>
      <c r="R468" s="58"/>
      <c r="S468" s="27">
        <v>18.467631000000001</v>
      </c>
      <c r="T468" s="34">
        <v>-67.033056999999999</v>
      </c>
    </row>
    <row r="469" spans="1:20" ht="16.5" customHeight="1" x14ac:dyDescent="0.25">
      <c r="A469" t="s">
        <v>51</v>
      </c>
      <c r="B469" s="4">
        <v>3004</v>
      </c>
      <c r="C469" s="4">
        <v>3603004</v>
      </c>
      <c r="D469" t="s">
        <v>148</v>
      </c>
      <c r="E469" t="s">
        <v>2046</v>
      </c>
      <c r="F469" t="s">
        <v>2046</v>
      </c>
      <c r="G469" s="4" t="s">
        <v>169</v>
      </c>
      <c r="H469" s="94">
        <v>44958</v>
      </c>
      <c r="I469" s="15" t="s">
        <v>83</v>
      </c>
      <c r="J469" s="19" t="s">
        <v>1199</v>
      </c>
      <c r="K469" t="s">
        <v>401</v>
      </c>
      <c r="L469" s="15" t="s">
        <v>11</v>
      </c>
      <c r="M469" s="16">
        <v>79.7</v>
      </c>
      <c r="N469" s="16">
        <v>95.7</v>
      </c>
      <c r="O469" s="16">
        <v>83.7</v>
      </c>
      <c r="P469" s="63">
        <v>45599</v>
      </c>
      <c r="Q469" s="63"/>
      <c r="R469" s="43"/>
      <c r="S469" s="27">
        <v>18.471647999999998</v>
      </c>
      <c r="T469" s="34">
        <v>-67.008977000000002</v>
      </c>
    </row>
    <row r="470" spans="1:20" ht="16.5" customHeight="1" x14ac:dyDescent="0.25">
      <c r="A470" t="s">
        <v>51</v>
      </c>
      <c r="B470" s="4">
        <v>1133</v>
      </c>
      <c r="C470" s="4">
        <v>3601133</v>
      </c>
      <c r="D470" t="s">
        <v>148</v>
      </c>
      <c r="E470" t="s">
        <v>36</v>
      </c>
      <c r="F470" t="s">
        <v>36</v>
      </c>
      <c r="G470" s="4"/>
      <c r="H470" s="4"/>
      <c r="I470" s="15" t="s">
        <v>83</v>
      </c>
      <c r="J470" s="19" t="s">
        <v>1199</v>
      </c>
      <c r="K470" t="s">
        <v>239</v>
      </c>
      <c r="L470" s="15" t="s">
        <v>619</v>
      </c>
      <c r="M470" s="16">
        <v>83.7</v>
      </c>
      <c r="N470" s="16">
        <v>99.7</v>
      </c>
      <c r="O470" s="16">
        <v>83.7</v>
      </c>
      <c r="P470" s="63">
        <v>45599</v>
      </c>
      <c r="Q470" s="63"/>
      <c r="R470" s="43"/>
      <c r="S470" s="27">
        <v>18.480162</v>
      </c>
      <c r="T470" s="34">
        <v>-66.971098999999995</v>
      </c>
    </row>
    <row r="471" spans="1:20" ht="16.5" customHeight="1" x14ac:dyDescent="0.25">
      <c r="A471" t="s">
        <v>51</v>
      </c>
      <c r="B471" s="4">
        <v>1058</v>
      </c>
      <c r="C471" s="4">
        <v>3601058</v>
      </c>
      <c r="D471" t="s">
        <v>148</v>
      </c>
      <c r="E471" t="s">
        <v>22</v>
      </c>
      <c r="F471" t="s">
        <v>22</v>
      </c>
      <c r="G471" s="4"/>
      <c r="H471" s="4"/>
      <c r="I471" s="15" t="s">
        <v>83</v>
      </c>
      <c r="J471" s="19" t="s">
        <v>1199</v>
      </c>
      <c r="K471" s="187" t="s">
        <v>1526</v>
      </c>
      <c r="L471" s="15" t="s">
        <v>0</v>
      </c>
      <c r="M471" s="16">
        <v>78.7</v>
      </c>
      <c r="N471" s="16">
        <v>92.7</v>
      </c>
      <c r="P471" s="63">
        <v>45599</v>
      </c>
      <c r="Q471" s="63"/>
      <c r="R471" s="43"/>
      <c r="S471" s="27">
        <v>18.474813000000001</v>
      </c>
      <c r="T471" s="34">
        <v>-66.991921000000005</v>
      </c>
    </row>
    <row r="472" spans="1:20" ht="14.45" customHeight="1" x14ac:dyDescent="0.25">
      <c r="A472" t="s">
        <v>51</v>
      </c>
      <c r="B472" s="4">
        <v>1009</v>
      </c>
      <c r="C472" s="4">
        <v>3601009</v>
      </c>
      <c r="D472" t="s">
        <v>148</v>
      </c>
      <c r="E472" t="s">
        <v>22</v>
      </c>
      <c r="F472" t="s">
        <v>22</v>
      </c>
      <c r="G472" s="4"/>
      <c r="H472" s="4"/>
      <c r="I472" s="15" t="s">
        <v>83</v>
      </c>
      <c r="J472" s="19" t="s">
        <v>1199</v>
      </c>
      <c r="K472" t="s">
        <v>189</v>
      </c>
      <c r="L472" s="15" t="s">
        <v>565</v>
      </c>
      <c r="M472" s="16">
        <v>78.7</v>
      </c>
      <c r="N472" s="16">
        <v>93.7</v>
      </c>
      <c r="P472" s="63">
        <v>45599</v>
      </c>
      <c r="Q472" s="63"/>
      <c r="R472" s="43"/>
      <c r="S472" s="27">
        <v>18.472978999999999</v>
      </c>
      <c r="T472" s="34">
        <v>-67.004446999999999</v>
      </c>
    </row>
    <row r="473" spans="1:20" x14ac:dyDescent="0.25">
      <c r="A473" t="s">
        <v>51</v>
      </c>
      <c r="B473" s="4">
        <v>576</v>
      </c>
      <c r="C473" s="4">
        <v>6400576</v>
      </c>
      <c r="D473" t="s">
        <v>148</v>
      </c>
      <c r="E473" t="s">
        <v>30</v>
      </c>
      <c r="F473" t="s">
        <v>30</v>
      </c>
      <c r="G473" s="4"/>
      <c r="H473" s="4"/>
      <c r="I473" s="15" t="s">
        <v>1581</v>
      </c>
      <c r="J473" s="19" t="s">
        <v>1199</v>
      </c>
      <c r="K473" s="6" t="s">
        <v>1660</v>
      </c>
      <c r="L473" s="117" t="s">
        <v>1967</v>
      </c>
      <c r="M473" s="16">
        <v>81.7</v>
      </c>
      <c r="N473" s="16">
        <v>98.7</v>
      </c>
      <c r="P473" s="63">
        <v>45599</v>
      </c>
      <c r="Q473" s="63"/>
      <c r="R473" s="43"/>
      <c r="S473" s="27">
        <v>18.472359000000001</v>
      </c>
      <c r="T473" s="34">
        <v>-67.008926000000002</v>
      </c>
    </row>
    <row r="474" spans="1:20" x14ac:dyDescent="0.25">
      <c r="A474" t="s">
        <v>51</v>
      </c>
      <c r="B474" s="4">
        <v>575</v>
      </c>
      <c r="C474" s="4">
        <v>6400575</v>
      </c>
      <c r="D474" t="s">
        <v>148</v>
      </c>
      <c r="E474" t="s">
        <v>30</v>
      </c>
      <c r="F474" t="s">
        <v>30</v>
      </c>
      <c r="G474" s="4"/>
      <c r="H474" s="4"/>
      <c r="I474" s="15" t="s">
        <v>1585</v>
      </c>
      <c r="J474" s="19" t="s">
        <v>1199</v>
      </c>
      <c r="K474" t="s">
        <v>1659</v>
      </c>
      <c r="L474" s="15" t="s">
        <v>1200</v>
      </c>
      <c r="O474" s="4"/>
      <c r="P474" s="63">
        <v>45599</v>
      </c>
      <c r="Q474" s="106" t="s">
        <v>2159</v>
      </c>
      <c r="R474" s="43"/>
      <c r="S474" s="27">
        <v>18.467199999999998</v>
      </c>
      <c r="T474" s="34">
        <v>-67.0364</v>
      </c>
    </row>
    <row r="475" spans="1:20" ht="14.45" customHeight="1" x14ac:dyDescent="0.25">
      <c r="A475" t="s">
        <v>57</v>
      </c>
      <c r="B475" s="4">
        <v>6017</v>
      </c>
      <c r="C475" s="4">
        <v>3606017</v>
      </c>
      <c r="D475" t="s">
        <v>123</v>
      </c>
      <c r="E475" t="s">
        <v>22</v>
      </c>
      <c r="F475" t="s">
        <v>22</v>
      </c>
      <c r="G475" s="4"/>
      <c r="H475" s="4"/>
      <c r="I475" s="15" t="s">
        <v>92</v>
      </c>
      <c r="J475" s="19" t="s">
        <v>1201</v>
      </c>
      <c r="K475" t="s">
        <v>516</v>
      </c>
      <c r="L475" s="15" t="s">
        <v>848</v>
      </c>
      <c r="M475" s="16">
        <v>78.7</v>
      </c>
      <c r="N475" s="16">
        <v>94.7</v>
      </c>
      <c r="O475" s="16">
        <v>81.7</v>
      </c>
      <c r="P475" s="63">
        <v>45599</v>
      </c>
      <c r="Q475" s="63"/>
      <c r="R475" s="43"/>
      <c r="S475" s="27">
        <v>18.218489999999999</v>
      </c>
      <c r="T475" s="34">
        <v>-66.594189999999998</v>
      </c>
    </row>
    <row r="476" spans="1:20" ht="14.45" customHeight="1" x14ac:dyDescent="0.25">
      <c r="A476" t="s">
        <v>57</v>
      </c>
      <c r="B476" s="4">
        <v>2199</v>
      </c>
      <c r="C476" s="4">
        <v>3602199</v>
      </c>
      <c r="D476" t="s">
        <v>123</v>
      </c>
      <c r="E476" t="s">
        <v>36</v>
      </c>
      <c r="F476" t="s">
        <v>36</v>
      </c>
      <c r="G476" s="4"/>
      <c r="H476" s="4"/>
      <c r="I476" s="15" t="s">
        <v>92</v>
      </c>
      <c r="J476" s="19" t="s">
        <v>1201</v>
      </c>
      <c r="K476" t="s">
        <v>390</v>
      </c>
      <c r="L476" s="15" t="s">
        <v>1851</v>
      </c>
      <c r="M476" s="16">
        <v>78.7</v>
      </c>
      <c r="N476" s="16">
        <v>93.7</v>
      </c>
      <c r="O476" s="16">
        <v>83.7</v>
      </c>
      <c r="P476" s="63">
        <v>45599</v>
      </c>
      <c r="Q476" s="63"/>
      <c r="R476" s="43"/>
      <c r="S476" s="27">
        <v>18.218015999999999</v>
      </c>
      <c r="T476" s="34">
        <v>-66.593984000000006</v>
      </c>
    </row>
    <row r="477" spans="1:20" ht="16.5" customHeight="1" x14ac:dyDescent="0.25">
      <c r="A477" t="s">
        <v>57</v>
      </c>
      <c r="B477" s="4">
        <v>6512</v>
      </c>
      <c r="C477" s="4">
        <v>3606512</v>
      </c>
      <c r="D477" t="s">
        <v>123</v>
      </c>
      <c r="E477" t="s">
        <v>22</v>
      </c>
      <c r="F477" t="s">
        <v>22</v>
      </c>
      <c r="G477" s="4"/>
      <c r="H477" s="4"/>
      <c r="I477" s="15" t="s">
        <v>92</v>
      </c>
      <c r="J477" s="19" t="s">
        <v>1201</v>
      </c>
      <c r="K477" t="s">
        <v>532</v>
      </c>
      <c r="L477" s="15" t="s">
        <v>872</v>
      </c>
      <c r="M477" s="16">
        <v>80.7</v>
      </c>
      <c r="N477" s="16">
        <v>96.7</v>
      </c>
      <c r="O477" s="16">
        <v>84.7</v>
      </c>
      <c r="P477" s="63">
        <v>45599</v>
      </c>
      <c r="Q477" s="63"/>
      <c r="R477" s="43"/>
      <c r="S477" s="27">
        <v>18.2182</v>
      </c>
      <c r="T477" s="34">
        <v>-66.594399999999993</v>
      </c>
    </row>
    <row r="478" spans="1:20" ht="16.5" customHeight="1" x14ac:dyDescent="0.25">
      <c r="A478" t="s">
        <v>57</v>
      </c>
      <c r="B478" s="4">
        <v>3205</v>
      </c>
      <c r="C478" s="4">
        <v>3603205</v>
      </c>
      <c r="D478" t="s">
        <v>123</v>
      </c>
      <c r="E478" t="s">
        <v>2046</v>
      </c>
      <c r="F478" t="s">
        <v>2046</v>
      </c>
      <c r="G478" s="4" t="s">
        <v>169</v>
      </c>
      <c r="H478" s="106">
        <v>45000</v>
      </c>
      <c r="I478" s="15" t="s">
        <v>92</v>
      </c>
      <c r="J478" s="19" t="s">
        <v>1201</v>
      </c>
      <c r="K478" t="s">
        <v>488</v>
      </c>
      <c r="L478" s="15" t="s">
        <v>813</v>
      </c>
      <c r="M478" s="16">
        <v>80.7</v>
      </c>
      <c r="N478" s="16">
        <v>96.7</v>
      </c>
      <c r="O478" s="16">
        <v>84.7</v>
      </c>
      <c r="P478" s="63">
        <v>45599</v>
      </c>
      <c r="Q478" s="63"/>
      <c r="R478" s="43"/>
      <c r="S478" s="27">
        <v>18.214625999999999</v>
      </c>
      <c r="T478" s="34">
        <v>-66.616692</v>
      </c>
    </row>
    <row r="479" spans="1:20" ht="16.5" customHeight="1" x14ac:dyDescent="0.25">
      <c r="A479" t="s">
        <v>57</v>
      </c>
      <c r="B479" s="4">
        <v>154</v>
      </c>
      <c r="C479" s="4">
        <v>6400154</v>
      </c>
      <c r="D479" t="s">
        <v>123</v>
      </c>
      <c r="E479" t="s">
        <v>30</v>
      </c>
      <c r="F479" t="s">
        <v>30</v>
      </c>
      <c r="G479" s="4"/>
      <c r="H479" s="4"/>
      <c r="I479" s="15" t="s">
        <v>83</v>
      </c>
      <c r="J479" s="19" t="s">
        <v>1201</v>
      </c>
      <c r="K479" t="s">
        <v>1661</v>
      </c>
      <c r="L479" s="15" t="s">
        <v>1202</v>
      </c>
      <c r="O479" s="4"/>
      <c r="P479" s="63">
        <v>45599</v>
      </c>
      <c r="Q479" s="106" t="s">
        <v>2159</v>
      </c>
      <c r="R479" s="43"/>
      <c r="S479" s="27">
        <v>18.201246000000001</v>
      </c>
      <c r="T479" s="34">
        <v>-66.623232999999999</v>
      </c>
    </row>
    <row r="480" spans="1:20" ht="16.5" customHeight="1" x14ac:dyDescent="0.25">
      <c r="A480" t="s">
        <v>54</v>
      </c>
      <c r="B480" s="133">
        <v>852</v>
      </c>
      <c r="C480" s="133">
        <v>6400852</v>
      </c>
      <c r="D480" s="132" t="s">
        <v>124</v>
      </c>
      <c r="E480" s="132" t="s">
        <v>23</v>
      </c>
      <c r="F480" s="132" t="s">
        <v>1571</v>
      </c>
      <c r="G480" s="133" t="s">
        <v>30</v>
      </c>
      <c r="H480" s="133"/>
      <c r="I480" s="134" t="s">
        <v>1583</v>
      </c>
      <c r="J480" s="135" t="s">
        <v>1203</v>
      </c>
      <c r="K480" s="132" t="s">
        <v>1663</v>
      </c>
      <c r="L480" s="134" t="s">
        <v>1213</v>
      </c>
      <c r="M480" s="16">
        <v>77.7</v>
      </c>
      <c r="N480" s="16">
        <v>92.7</v>
      </c>
      <c r="O480" s="16">
        <v>77.7</v>
      </c>
      <c r="P480" s="63">
        <v>45599</v>
      </c>
      <c r="Q480" s="106"/>
      <c r="R480" s="137"/>
      <c r="S480" s="141">
        <v>17.99173</v>
      </c>
      <c r="T480" s="142">
        <v>-66.484088</v>
      </c>
    </row>
    <row r="481" spans="1:20" ht="14.45" customHeight="1" x14ac:dyDescent="0.25">
      <c r="A481" t="s">
        <v>54</v>
      </c>
      <c r="B481" s="4">
        <v>1240</v>
      </c>
      <c r="C481" s="4">
        <v>3601240</v>
      </c>
      <c r="D481" t="s">
        <v>124</v>
      </c>
      <c r="E481" t="s">
        <v>22</v>
      </c>
      <c r="F481" t="s">
        <v>22</v>
      </c>
      <c r="G481" s="4"/>
      <c r="H481" s="4"/>
      <c r="I481" s="15" t="s">
        <v>926</v>
      </c>
      <c r="J481" s="19" t="s">
        <v>1203</v>
      </c>
      <c r="K481" t="s">
        <v>1740</v>
      </c>
      <c r="L481" s="15" t="s">
        <v>1900</v>
      </c>
      <c r="M481" s="16">
        <v>78.7</v>
      </c>
      <c r="N481" s="16">
        <v>95.7</v>
      </c>
      <c r="O481" s="16">
        <v>77.7</v>
      </c>
      <c r="P481" s="63">
        <v>45599</v>
      </c>
      <c r="Q481" s="63"/>
      <c r="R481" s="43"/>
      <c r="S481" s="27">
        <v>18.052135</v>
      </c>
      <c r="T481" s="34">
        <v>-66.509620999999996</v>
      </c>
    </row>
    <row r="482" spans="1:20" ht="16.5" customHeight="1" x14ac:dyDescent="0.25">
      <c r="A482" t="s">
        <v>54</v>
      </c>
      <c r="B482" s="4">
        <v>6013</v>
      </c>
      <c r="C482" s="185">
        <v>3606013</v>
      </c>
      <c r="D482" s="187" t="s">
        <v>124</v>
      </c>
      <c r="E482" s="187" t="s">
        <v>22</v>
      </c>
      <c r="F482" s="187" t="s">
        <v>22</v>
      </c>
      <c r="G482" s="185"/>
      <c r="H482" s="185"/>
      <c r="I482" s="15" t="s">
        <v>926</v>
      </c>
      <c r="J482" s="19" t="s">
        <v>1203</v>
      </c>
      <c r="K482" s="187" t="s">
        <v>510</v>
      </c>
      <c r="L482" s="15" t="s">
        <v>845</v>
      </c>
      <c r="M482" s="16">
        <v>78.7</v>
      </c>
      <c r="N482" s="16">
        <v>95.7</v>
      </c>
      <c r="O482" s="16">
        <v>78.7</v>
      </c>
      <c r="P482" s="63">
        <v>45599</v>
      </c>
      <c r="Q482" s="63"/>
      <c r="R482" s="43"/>
      <c r="S482" s="27">
        <v>17.995999999999999</v>
      </c>
      <c r="T482" s="34">
        <v>-66.496499999999997</v>
      </c>
    </row>
    <row r="483" spans="1:20" ht="16.5" customHeight="1" x14ac:dyDescent="0.25">
      <c r="A483" t="s">
        <v>54</v>
      </c>
      <c r="B483" s="4">
        <v>799</v>
      </c>
      <c r="C483" s="4">
        <v>6400799</v>
      </c>
      <c r="D483" t="s">
        <v>124</v>
      </c>
      <c r="E483" t="s">
        <v>30</v>
      </c>
      <c r="F483" t="s">
        <v>30</v>
      </c>
      <c r="G483" s="4"/>
      <c r="H483" s="4"/>
      <c r="I483" s="15" t="s">
        <v>1583</v>
      </c>
      <c r="J483" s="19" t="s">
        <v>1210</v>
      </c>
      <c r="K483" t="s">
        <v>1212</v>
      </c>
      <c r="L483" s="15" t="s">
        <v>1211</v>
      </c>
      <c r="M483" s="16">
        <v>79.7</v>
      </c>
      <c r="N483" s="16">
        <v>95.7</v>
      </c>
      <c r="O483" s="16">
        <v>82.7</v>
      </c>
      <c r="P483" s="63">
        <v>45599</v>
      </c>
      <c r="Q483" s="106"/>
      <c r="R483" s="43"/>
      <c r="S483" s="27">
        <v>18.046512</v>
      </c>
      <c r="T483" s="34">
        <v>-66.467455000000001</v>
      </c>
    </row>
    <row r="484" spans="1:20" ht="16.5" customHeight="1" x14ac:dyDescent="0.25">
      <c r="A484" t="s">
        <v>54</v>
      </c>
      <c r="B484" s="4">
        <v>6755</v>
      </c>
      <c r="C484" s="4">
        <v>3606755</v>
      </c>
      <c r="D484" t="s">
        <v>124</v>
      </c>
      <c r="E484" t="s">
        <v>170</v>
      </c>
      <c r="F484" t="s">
        <v>170</v>
      </c>
      <c r="G484" s="4"/>
      <c r="H484" s="4"/>
      <c r="I484" s="15" t="s">
        <v>926</v>
      </c>
      <c r="J484" s="19" t="s">
        <v>1203</v>
      </c>
      <c r="K484" t="s">
        <v>544</v>
      </c>
      <c r="L484" s="15" t="s">
        <v>886</v>
      </c>
      <c r="M484" s="16">
        <v>78.7</v>
      </c>
      <c r="N484" s="16">
        <v>87.7</v>
      </c>
      <c r="O484" s="16">
        <v>83.7</v>
      </c>
      <c r="P484" s="63">
        <v>45599</v>
      </c>
      <c r="Q484" s="63"/>
      <c r="R484" s="43"/>
      <c r="S484" s="27">
        <v>17.996120999999999</v>
      </c>
      <c r="T484" s="34">
        <v>-66.497013999999993</v>
      </c>
    </row>
    <row r="485" spans="1:20" ht="16.5" customHeight="1" x14ac:dyDescent="0.25">
      <c r="A485" t="s">
        <v>54</v>
      </c>
      <c r="B485" s="4">
        <v>446</v>
      </c>
      <c r="C485" s="4">
        <v>6400446</v>
      </c>
      <c r="D485" t="s">
        <v>124</v>
      </c>
      <c r="E485" t="s">
        <v>1739</v>
      </c>
      <c r="F485" t="s">
        <v>1739</v>
      </c>
      <c r="G485" s="4" t="s">
        <v>30</v>
      </c>
      <c r="H485" s="4"/>
      <c r="I485" s="15" t="s">
        <v>1583</v>
      </c>
      <c r="J485" s="19" t="s">
        <v>1204</v>
      </c>
      <c r="K485" t="s">
        <v>1208</v>
      </c>
      <c r="L485" s="15" t="s">
        <v>1209</v>
      </c>
      <c r="M485" s="16">
        <v>82.7</v>
      </c>
      <c r="N485" s="16">
        <v>98.7</v>
      </c>
      <c r="O485" s="16">
        <v>85.7</v>
      </c>
      <c r="P485" s="63">
        <v>45599</v>
      </c>
      <c r="Q485" s="63"/>
      <c r="R485" s="43"/>
      <c r="S485" s="27">
        <v>18.052821000000002</v>
      </c>
      <c r="T485" s="34">
        <v>-66.531304000000006</v>
      </c>
    </row>
    <row r="486" spans="1:20" x14ac:dyDescent="0.25">
      <c r="A486" t="s">
        <v>54</v>
      </c>
      <c r="B486" s="4">
        <v>2139</v>
      </c>
      <c r="C486" s="4">
        <v>3602139</v>
      </c>
      <c r="D486" t="s">
        <v>124</v>
      </c>
      <c r="E486" t="s">
        <v>36</v>
      </c>
      <c r="F486" t="s">
        <v>36</v>
      </c>
      <c r="G486" s="4"/>
      <c r="H486" s="4"/>
      <c r="I486" s="15" t="s">
        <v>926</v>
      </c>
      <c r="J486" s="19" t="s">
        <v>1204</v>
      </c>
      <c r="K486" t="s">
        <v>370</v>
      </c>
      <c r="L486" s="15" t="s">
        <v>1852</v>
      </c>
      <c r="M486" s="16">
        <v>82.7</v>
      </c>
      <c r="N486" s="16">
        <v>98.7</v>
      </c>
      <c r="O486" s="16">
        <v>87.7</v>
      </c>
      <c r="P486" s="63">
        <v>45599</v>
      </c>
      <c r="Q486" s="63"/>
      <c r="R486" s="43"/>
      <c r="S486" s="27">
        <v>18.077722999999999</v>
      </c>
      <c r="T486" s="34">
        <v>-66.497572000000005</v>
      </c>
    </row>
    <row r="487" spans="1:20" ht="16.5" customHeight="1" x14ac:dyDescent="0.25">
      <c r="A487" t="s">
        <v>54</v>
      </c>
      <c r="B487" s="4">
        <v>157</v>
      </c>
      <c r="C487" s="11">
        <v>6400157</v>
      </c>
      <c r="D487" t="s">
        <v>124</v>
      </c>
      <c r="E487" s="10" t="s">
        <v>1739</v>
      </c>
      <c r="F487" s="10" t="s">
        <v>1739</v>
      </c>
      <c r="G487" s="11" t="s">
        <v>30</v>
      </c>
      <c r="H487" s="11"/>
      <c r="I487" s="1" t="s">
        <v>1583</v>
      </c>
      <c r="J487" s="1" t="s">
        <v>1203</v>
      </c>
      <c r="K487" t="s">
        <v>1794</v>
      </c>
      <c r="L487" s="10" t="s">
        <v>1463</v>
      </c>
      <c r="M487" s="16">
        <v>83.7</v>
      </c>
      <c r="N487" s="16">
        <v>98.7</v>
      </c>
      <c r="O487" s="16">
        <v>88.7</v>
      </c>
      <c r="P487" s="63">
        <v>45599</v>
      </c>
      <c r="Q487" s="63"/>
      <c r="R487" s="43"/>
      <c r="S487" s="27">
        <v>18.061629</v>
      </c>
      <c r="T487" s="34">
        <v>-66.506889999999999</v>
      </c>
    </row>
    <row r="488" spans="1:20" ht="16.5" customHeight="1" x14ac:dyDescent="0.25">
      <c r="A488" t="s">
        <v>54</v>
      </c>
      <c r="B488" s="4">
        <v>204</v>
      </c>
      <c r="C488" s="4">
        <v>6400204</v>
      </c>
      <c r="D488" t="s">
        <v>124</v>
      </c>
      <c r="E488" t="s">
        <v>30</v>
      </c>
      <c r="F488" t="s">
        <v>30</v>
      </c>
      <c r="G488" s="4"/>
      <c r="H488" s="4"/>
      <c r="I488" s="15" t="s">
        <v>1583</v>
      </c>
      <c r="J488" s="19" t="s">
        <v>1203</v>
      </c>
      <c r="K488" t="s">
        <v>1662</v>
      </c>
      <c r="L488" s="15" t="s">
        <v>1207</v>
      </c>
      <c r="M488" s="16">
        <v>80.7</v>
      </c>
      <c r="N488" s="16">
        <v>95.7</v>
      </c>
      <c r="P488" s="63">
        <v>45599</v>
      </c>
      <c r="Q488" s="63"/>
      <c r="R488" s="43"/>
      <c r="S488" s="27">
        <v>18.016562</v>
      </c>
      <c r="T488" s="34">
        <v>-66.529764</v>
      </c>
    </row>
    <row r="489" spans="1:20" ht="14.45" customHeight="1" x14ac:dyDescent="0.25">
      <c r="A489" t="s">
        <v>54</v>
      </c>
      <c r="B489" s="4">
        <v>3106</v>
      </c>
      <c r="C489" s="4">
        <v>3603106</v>
      </c>
      <c r="D489" t="s">
        <v>124</v>
      </c>
      <c r="E489" t="s">
        <v>2046</v>
      </c>
      <c r="F489" t="s">
        <v>2046</v>
      </c>
      <c r="G489" s="4" t="s">
        <v>169</v>
      </c>
      <c r="H489" s="92">
        <v>44866</v>
      </c>
      <c r="I489" s="15" t="s">
        <v>926</v>
      </c>
      <c r="J489" s="19" t="s">
        <v>1204</v>
      </c>
      <c r="K489" t="s">
        <v>475</v>
      </c>
      <c r="L489" s="15" t="s">
        <v>374</v>
      </c>
      <c r="M489" s="16">
        <v>83.7</v>
      </c>
      <c r="N489" s="16">
        <v>97.7</v>
      </c>
      <c r="P489" s="63">
        <v>45599</v>
      </c>
      <c r="Q489" s="63"/>
      <c r="R489" s="43"/>
      <c r="S489" s="27">
        <v>18.052340999999998</v>
      </c>
      <c r="T489" s="34">
        <v>-66.508638000000005</v>
      </c>
    </row>
    <row r="490" spans="1:20" ht="16.5" customHeight="1" x14ac:dyDescent="0.25">
      <c r="A490" t="s">
        <v>54</v>
      </c>
      <c r="B490" s="4">
        <v>167</v>
      </c>
      <c r="C490" s="4">
        <v>6400167</v>
      </c>
      <c r="D490" t="s">
        <v>124</v>
      </c>
      <c r="E490" t="s">
        <v>1739</v>
      </c>
      <c r="F490" t="s">
        <v>1739</v>
      </c>
      <c r="G490" s="4" t="s">
        <v>30</v>
      </c>
      <c r="H490" s="4"/>
      <c r="I490" s="15" t="s">
        <v>1583</v>
      </c>
      <c r="J490" s="19" t="s">
        <v>1204</v>
      </c>
      <c r="K490" t="s">
        <v>1205</v>
      </c>
      <c r="L490" s="15" t="s">
        <v>1206</v>
      </c>
      <c r="O490" s="4"/>
      <c r="P490" s="63">
        <v>45599</v>
      </c>
      <c r="Q490" s="106" t="s">
        <v>2159</v>
      </c>
      <c r="R490" s="43"/>
      <c r="S490" s="27">
        <v>18.053284999999999</v>
      </c>
      <c r="T490" s="34">
        <v>-66.535509000000005</v>
      </c>
    </row>
    <row r="491" spans="1:20" ht="14.45" customHeight="1" x14ac:dyDescent="0.25">
      <c r="A491" t="s">
        <v>49</v>
      </c>
      <c r="B491" s="4">
        <v>26</v>
      </c>
      <c r="C491" s="4">
        <v>3610026</v>
      </c>
      <c r="D491" t="s">
        <v>168</v>
      </c>
      <c r="E491" t="s">
        <v>23</v>
      </c>
      <c r="F491" t="s">
        <v>23</v>
      </c>
      <c r="G491" s="4"/>
      <c r="H491" s="4"/>
      <c r="I491" s="15" t="s">
        <v>94</v>
      </c>
      <c r="J491" s="80" t="s">
        <v>1214</v>
      </c>
      <c r="K491" t="s">
        <v>2152</v>
      </c>
      <c r="L491" s="15" t="s">
        <v>2149</v>
      </c>
      <c r="M491" s="16">
        <v>76.7</v>
      </c>
      <c r="N491" s="16">
        <v>91.7</v>
      </c>
      <c r="O491" s="16">
        <v>76.7</v>
      </c>
      <c r="P491" s="63">
        <v>45599</v>
      </c>
      <c r="Q491" s="63"/>
      <c r="R491" s="43"/>
      <c r="S491" s="203"/>
      <c r="T491" s="68"/>
    </row>
    <row r="492" spans="1:20" ht="16.5" customHeight="1" x14ac:dyDescent="0.25">
      <c r="A492" t="s">
        <v>49</v>
      </c>
      <c r="B492" s="4">
        <v>811</v>
      </c>
      <c r="C492" s="4">
        <v>3606811</v>
      </c>
      <c r="D492" t="s">
        <v>168</v>
      </c>
      <c r="E492" t="s">
        <v>169</v>
      </c>
      <c r="F492" t="s">
        <v>169</v>
      </c>
      <c r="G492" s="4" t="s">
        <v>224</v>
      </c>
      <c r="H492" s="94">
        <v>44927</v>
      </c>
      <c r="I492" t="s">
        <v>94</v>
      </c>
      <c r="J492" s="80" t="s">
        <v>1214</v>
      </c>
      <c r="K492" t="s">
        <v>2071</v>
      </c>
      <c r="L492" s="1" t="s">
        <v>1530</v>
      </c>
      <c r="M492" s="16">
        <v>78.7</v>
      </c>
      <c r="N492" s="16">
        <v>94.7</v>
      </c>
      <c r="O492" s="16">
        <v>78.7</v>
      </c>
      <c r="P492" s="63">
        <v>45599</v>
      </c>
      <c r="Q492" s="63"/>
      <c r="R492" s="81"/>
      <c r="S492" s="68">
        <v>18.235800000000001</v>
      </c>
      <c r="T492" s="68">
        <v>-65.858400000000003</v>
      </c>
    </row>
    <row r="493" spans="1:20" x14ac:dyDescent="0.25">
      <c r="A493" t="s">
        <v>49</v>
      </c>
      <c r="B493" s="4">
        <v>810</v>
      </c>
      <c r="C493" s="4">
        <v>3606810</v>
      </c>
      <c r="D493" t="s">
        <v>168</v>
      </c>
      <c r="E493" t="s">
        <v>169</v>
      </c>
      <c r="F493" t="s">
        <v>169</v>
      </c>
      <c r="G493" s="4" t="s">
        <v>2046</v>
      </c>
      <c r="H493" s="94">
        <v>45200</v>
      </c>
      <c r="I493" t="s">
        <v>94</v>
      </c>
      <c r="J493" s="80" t="s">
        <v>1214</v>
      </c>
      <c r="K493" t="s">
        <v>2070</v>
      </c>
      <c r="L493" s="1" t="s">
        <v>1557</v>
      </c>
      <c r="M493" s="16">
        <v>79.7</v>
      </c>
      <c r="N493" s="16">
        <v>96.7</v>
      </c>
      <c r="O493" s="16">
        <v>79.7</v>
      </c>
      <c r="P493" s="63">
        <v>45599</v>
      </c>
      <c r="Q493" s="63"/>
      <c r="R493" s="118" t="s">
        <v>2113</v>
      </c>
      <c r="S493" s="68">
        <v>18.231400000000001</v>
      </c>
      <c r="T493" s="68">
        <v>-65.907700000000006</v>
      </c>
    </row>
    <row r="494" spans="1:20" ht="16.5" customHeight="1" x14ac:dyDescent="0.25">
      <c r="A494" t="s">
        <v>49</v>
      </c>
      <c r="B494" s="4">
        <v>25</v>
      </c>
      <c r="C494" s="4">
        <v>3610025</v>
      </c>
      <c r="D494" t="s">
        <v>168</v>
      </c>
      <c r="E494" t="s">
        <v>23</v>
      </c>
      <c r="F494" t="s">
        <v>2099</v>
      </c>
      <c r="G494" s="4" t="s">
        <v>170</v>
      </c>
      <c r="H494" s="4"/>
      <c r="I494" s="15" t="s">
        <v>94</v>
      </c>
      <c r="J494" s="80" t="s">
        <v>1214</v>
      </c>
      <c r="K494" t="s">
        <v>2151</v>
      </c>
      <c r="L494" s="15" t="s">
        <v>2148</v>
      </c>
      <c r="M494" s="16">
        <v>79.7</v>
      </c>
      <c r="N494" s="16">
        <v>101.7</v>
      </c>
      <c r="O494" s="16">
        <v>80.7</v>
      </c>
      <c r="P494" s="63">
        <v>45599</v>
      </c>
      <c r="Q494" s="63"/>
      <c r="R494" s="43"/>
      <c r="S494" s="203"/>
      <c r="T494" s="68"/>
    </row>
    <row r="495" spans="1:20" ht="16.5" customHeight="1" x14ac:dyDescent="0.25">
      <c r="A495" t="s">
        <v>49</v>
      </c>
      <c r="B495" s="4">
        <v>6013</v>
      </c>
      <c r="C495" s="4">
        <v>3606013</v>
      </c>
      <c r="D495" t="s">
        <v>168</v>
      </c>
      <c r="E495" t="s">
        <v>23</v>
      </c>
      <c r="F495" s="1">
        <v>76</v>
      </c>
      <c r="G495" s="4" t="s">
        <v>169</v>
      </c>
      <c r="H495" s="94">
        <v>44256</v>
      </c>
      <c r="I495" s="15" t="s">
        <v>94</v>
      </c>
      <c r="J495" s="80" t="s">
        <v>1214</v>
      </c>
      <c r="K495" t="s">
        <v>2016</v>
      </c>
      <c r="L495" s="15" t="s">
        <v>1996</v>
      </c>
      <c r="M495" s="16">
        <v>78.7</v>
      </c>
      <c r="N495" s="16">
        <v>94.7</v>
      </c>
      <c r="O495" s="16">
        <v>81.7</v>
      </c>
      <c r="P495" s="63">
        <v>45599</v>
      </c>
      <c r="Q495" s="63"/>
      <c r="R495" s="43"/>
      <c r="S495" s="68">
        <v>18.235700000000001</v>
      </c>
      <c r="T495" s="68">
        <v>-65.922899999999998</v>
      </c>
    </row>
    <row r="496" spans="1:20" ht="14.45" customHeight="1" x14ac:dyDescent="0.25">
      <c r="A496" t="s">
        <v>49</v>
      </c>
      <c r="B496" s="4">
        <v>998</v>
      </c>
      <c r="C496" s="4">
        <v>6400998</v>
      </c>
      <c r="D496" t="s">
        <v>168</v>
      </c>
      <c r="E496" t="s">
        <v>1739</v>
      </c>
      <c r="F496" s="1" t="s">
        <v>1739</v>
      </c>
      <c r="G496" s="4" t="s">
        <v>169</v>
      </c>
      <c r="H496" s="94">
        <v>44835</v>
      </c>
      <c r="I496" s="15" t="s">
        <v>94</v>
      </c>
      <c r="J496" s="80" t="s">
        <v>1214</v>
      </c>
      <c r="K496" t="s">
        <v>2104</v>
      </c>
      <c r="L496" s="149" t="s">
        <v>2105</v>
      </c>
      <c r="M496" s="16">
        <v>80.7</v>
      </c>
      <c r="N496" s="16">
        <v>95.7</v>
      </c>
      <c r="O496" s="16">
        <v>83.7</v>
      </c>
      <c r="P496" s="63">
        <v>45599</v>
      </c>
      <c r="Q496" s="63"/>
      <c r="R496" s="81"/>
      <c r="S496" s="68"/>
      <c r="T496" s="68"/>
    </row>
    <row r="497" spans="1:20" ht="16.5" customHeight="1" x14ac:dyDescent="0.25">
      <c r="A497" t="s">
        <v>49</v>
      </c>
      <c r="B497" s="4">
        <v>985</v>
      </c>
      <c r="C497" s="4">
        <v>6400985</v>
      </c>
      <c r="D497" t="s">
        <v>168</v>
      </c>
      <c r="E497" t="s">
        <v>1739</v>
      </c>
      <c r="F497" t="s">
        <v>1739</v>
      </c>
      <c r="G497" s="4" t="s">
        <v>30</v>
      </c>
      <c r="H497" s="94">
        <v>44743</v>
      </c>
      <c r="I497" s="15" t="s">
        <v>905</v>
      </c>
      <c r="J497" s="80" t="s">
        <v>1214</v>
      </c>
      <c r="K497" t="s">
        <v>1664</v>
      </c>
      <c r="L497" s="15" t="s">
        <v>895</v>
      </c>
      <c r="M497" s="16">
        <v>79.7</v>
      </c>
      <c r="N497" s="16">
        <v>96.7</v>
      </c>
      <c r="O497" s="16">
        <v>83.7</v>
      </c>
      <c r="P497" s="63">
        <v>45599</v>
      </c>
      <c r="Q497" s="63"/>
      <c r="R497" s="82"/>
      <c r="S497" s="68">
        <v>18.2441</v>
      </c>
      <c r="T497" s="68">
        <v>-65.921599999999998</v>
      </c>
    </row>
    <row r="498" spans="1:20" ht="16.5" customHeight="1" x14ac:dyDescent="0.25">
      <c r="A498" t="s">
        <v>49</v>
      </c>
      <c r="B498" s="4">
        <v>812</v>
      </c>
      <c r="C498" s="4">
        <v>3606812</v>
      </c>
      <c r="D498" t="s">
        <v>168</v>
      </c>
      <c r="E498" t="s">
        <v>22</v>
      </c>
      <c r="F498" t="s">
        <v>22</v>
      </c>
      <c r="G498" s="4"/>
      <c r="H498" s="4"/>
      <c r="I498" t="s">
        <v>94</v>
      </c>
      <c r="J498" s="80" t="s">
        <v>1214</v>
      </c>
      <c r="K498" t="s">
        <v>1478</v>
      </c>
      <c r="L498" s="1" t="s">
        <v>1901</v>
      </c>
      <c r="M498" s="16">
        <v>79.7</v>
      </c>
      <c r="N498" s="16">
        <v>104.7</v>
      </c>
      <c r="O498" s="16">
        <v>91.7</v>
      </c>
      <c r="P498" s="63">
        <v>45599</v>
      </c>
      <c r="Q498" s="63"/>
      <c r="R498" s="82"/>
      <c r="S498" s="203">
        <v>18.2285</v>
      </c>
      <c r="T498" s="68">
        <v>-65.913399999999996</v>
      </c>
    </row>
    <row r="499" spans="1:20" ht="16.5" customHeight="1" x14ac:dyDescent="0.25">
      <c r="A499" t="s">
        <v>49</v>
      </c>
      <c r="B499" s="81">
        <v>24</v>
      </c>
      <c r="C499" s="4">
        <v>3610024</v>
      </c>
      <c r="D499" t="s">
        <v>168</v>
      </c>
      <c r="E499" t="s">
        <v>170</v>
      </c>
      <c r="F499" t="s">
        <v>170</v>
      </c>
      <c r="G499" s="4"/>
      <c r="H499" s="4"/>
      <c r="I499" s="15" t="s">
        <v>94</v>
      </c>
      <c r="J499" s="80" t="s">
        <v>1214</v>
      </c>
      <c r="K499" t="s">
        <v>2150</v>
      </c>
      <c r="L499" s="15" t="s">
        <v>2164</v>
      </c>
      <c r="M499" s="16">
        <v>78.7</v>
      </c>
      <c r="N499" s="16">
        <v>95.7</v>
      </c>
      <c r="P499" s="63">
        <v>45599</v>
      </c>
      <c r="Q499" s="63"/>
      <c r="R499" s="103" t="s">
        <v>2155</v>
      </c>
      <c r="S499" s="203"/>
      <c r="T499" s="68"/>
    </row>
    <row r="500" spans="1:20" ht="16.5" customHeight="1" x14ac:dyDescent="0.25">
      <c r="A500" t="s">
        <v>49</v>
      </c>
      <c r="B500" s="4">
        <v>6014</v>
      </c>
      <c r="C500" s="4">
        <v>3606014</v>
      </c>
      <c r="D500" t="s">
        <v>168</v>
      </c>
      <c r="E500" t="s">
        <v>22</v>
      </c>
      <c r="F500" t="s">
        <v>22</v>
      </c>
      <c r="G500" s="4"/>
      <c r="H500" s="4"/>
      <c r="I500" s="15" t="s">
        <v>94</v>
      </c>
      <c r="J500" s="80" t="s">
        <v>1214</v>
      </c>
      <c r="K500" t="s">
        <v>1995</v>
      </c>
      <c r="L500" s="15" t="s">
        <v>1485</v>
      </c>
      <c r="M500" s="16">
        <v>80.7</v>
      </c>
      <c r="P500" s="63">
        <v>45599</v>
      </c>
      <c r="Q500" s="63"/>
      <c r="R500" s="43"/>
      <c r="S500" s="68">
        <v>18.230899999999998</v>
      </c>
      <c r="T500" s="68">
        <v>-65.921000000000006</v>
      </c>
    </row>
    <row r="501" spans="1:20" ht="16.5" customHeight="1" x14ac:dyDescent="0.25">
      <c r="A501" t="s">
        <v>50</v>
      </c>
      <c r="B501" s="4">
        <v>1244</v>
      </c>
      <c r="C501" s="4">
        <v>3601244</v>
      </c>
      <c r="D501" t="s">
        <v>149</v>
      </c>
      <c r="E501" t="s">
        <v>23</v>
      </c>
      <c r="F501" t="s">
        <v>23</v>
      </c>
      <c r="G501" s="4"/>
      <c r="H501" s="4"/>
      <c r="I501" s="15" t="s">
        <v>92</v>
      </c>
      <c r="J501" s="19" t="s">
        <v>1215</v>
      </c>
      <c r="K501" t="s">
        <v>268</v>
      </c>
      <c r="L501" s="15" t="s">
        <v>12</v>
      </c>
      <c r="M501">
        <v>74.7</v>
      </c>
      <c r="N501">
        <v>92.7</v>
      </c>
      <c r="O501">
        <v>73.7</v>
      </c>
      <c r="P501" s="63">
        <v>45599</v>
      </c>
      <c r="Q501" s="63"/>
      <c r="R501" s="43"/>
      <c r="S501" s="27">
        <v>18.028099999999998</v>
      </c>
      <c r="T501" s="34">
        <v>-67.0501</v>
      </c>
    </row>
    <row r="502" spans="1:20" ht="16.5" customHeight="1" x14ac:dyDescent="0.25">
      <c r="A502" t="s">
        <v>50</v>
      </c>
      <c r="B502" s="4">
        <v>2142</v>
      </c>
      <c r="C502" s="185">
        <v>3602142</v>
      </c>
      <c r="D502" s="187" t="s">
        <v>149</v>
      </c>
      <c r="E502" s="187" t="s">
        <v>22</v>
      </c>
      <c r="F502" s="187" t="s">
        <v>22</v>
      </c>
      <c r="G502" s="185" t="s">
        <v>36</v>
      </c>
      <c r="H502" s="185"/>
      <c r="I502" s="15" t="s">
        <v>92</v>
      </c>
      <c r="J502" s="19" t="s">
        <v>1215</v>
      </c>
      <c r="K502" s="187" t="s">
        <v>2131</v>
      </c>
      <c r="L502" s="15" t="s">
        <v>715</v>
      </c>
      <c r="M502">
        <v>79.7</v>
      </c>
      <c r="N502">
        <v>93.7</v>
      </c>
      <c r="O502">
        <v>78.7</v>
      </c>
      <c r="P502" s="63">
        <v>45599</v>
      </c>
      <c r="Q502" s="63"/>
      <c r="R502" s="43"/>
      <c r="S502" s="27">
        <v>18.052467</v>
      </c>
      <c r="T502" s="34">
        <v>-67.058352999999997</v>
      </c>
    </row>
    <row r="503" spans="1:20" ht="16.5" customHeight="1" x14ac:dyDescent="0.25">
      <c r="A503" t="s">
        <v>50</v>
      </c>
      <c r="B503" s="4">
        <v>813</v>
      </c>
      <c r="C503" s="4">
        <v>3606813</v>
      </c>
      <c r="D503" t="s">
        <v>149</v>
      </c>
      <c r="E503" t="s">
        <v>170</v>
      </c>
      <c r="F503" t="s">
        <v>170</v>
      </c>
      <c r="G503" s="4"/>
      <c r="H503" s="4"/>
      <c r="I503" t="s">
        <v>92</v>
      </c>
      <c r="J503" s="1" t="s">
        <v>1215</v>
      </c>
      <c r="K503" s="113" t="s">
        <v>2082</v>
      </c>
      <c r="L503" s="1" t="s">
        <v>1778</v>
      </c>
      <c r="M503">
        <v>80.7</v>
      </c>
      <c r="N503">
        <v>94.7</v>
      </c>
      <c r="O503">
        <v>80.7</v>
      </c>
      <c r="P503" s="63">
        <v>45599</v>
      </c>
      <c r="Q503" s="63"/>
      <c r="R503" s="43"/>
      <c r="S503" s="27">
        <v>18.049299999999999</v>
      </c>
      <c r="T503" s="34">
        <v>-67.062399999999997</v>
      </c>
    </row>
    <row r="504" spans="1:20" ht="16.5" customHeight="1" x14ac:dyDescent="0.25">
      <c r="A504" t="s">
        <v>50</v>
      </c>
      <c r="B504" s="4">
        <v>1243</v>
      </c>
      <c r="C504" s="4">
        <v>3601243</v>
      </c>
      <c r="D504" t="s">
        <v>149</v>
      </c>
      <c r="E504" t="s">
        <v>170</v>
      </c>
      <c r="F504" t="s">
        <v>170</v>
      </c>
      <c r="G504" s="4"/>
      <c r="H504" s="4"/>
      <c r="I504" s="15" t="s">
        <v>92</v>
      </c>
      <c r="J504" s="19" t="s">
        <v>1215</v>
      </c>
      <c r="K504" t="s">
        <v>267</v>
      </c>
      <c r="L504" s="15" t="s">
        <v>1777</v>
      </c>
      <c r="M504">
        <v>78.7</v>
      </c>
      <c r="N504">
        <v>95.7</v>
      </c>
      <c r="O504">
        <v>82.7</v>
      </c>
      <c r="P504" s="63">
        <v>45599</v>
      </c>
      <c r="Q504" s="63"/>
      <c r="R504" s="43"/>
      <c r="S504" s="27">
        <v>17.9937</v>
      </c>
      <c r="T504" s="34">
        <v>-66.973799999999997</v>
      </c>
    </row>
    <row r="505" spans="1:20" ht="16.5" customHeight="1" x14ac:dyDescent="0.25">
      <c r="A505" t="s">
        <v>50</v>
      </c>
      <c r="B505" s="4">
        <v>660</v>
      </c>
      <c r="C505" s="4">
        <v>6400660</v>
      </c>
      <c r="D505" t="s">
        <v>149</v>
      </c>
      <c r="E505" t="s">
        <v>170</v>
      </c>
      <c r="F505" t="s">
        <v>170</v>
      </c>
      <c r="G505" s="4" t="s">
        <v>30</v>
      </c>
      <c r="H505" s="4"/>
      <c r="I505" s="15" t="s">
        <v>83</v>
      </c>
      <c r="J505" s="19" t="s">
        <v>1215</v>
      </c>
      <c r="K505" t="s">
        <v>1666</v>
      </c>
      <c r="L505" s="15" t="s">
        <v>1217</v>
      </c>
      <c r="M505">
        <v>83.7</v>
      </c>
      <c r="N505">
        <v>96.7</v>
      </c>
      <c r="O505">
        <v>84.7</v>
      </c>
      <c r="P505" s="63">
        <v>45599</v>
      </c>
      <c r="Q505" s="63"/>
      <c r="R505" s="43"/>
      <c r="S505" s="27">
        <v>18.006799999999998</v>
      </c>
      <c r="T505" s="34">
        <v>-67.049400000000006</v>
      </c>
    </row>
    <row r="506" spans="1:20" ht="16.5" customHeight="1" x14ac:dyDescent="0.25">
      <c r="A506" t="s">
        <v>50</v>
      </c>
      <c r="B506" s="4">
        <v>2143</v>
      </c>
      <c r="C506" s="4">
        <v>3602143</v>
      </c>
      <c r="D506" t="s">
        <v>149</v>
      </c>
      <c r="E506" t="s">
        <v>36</v>
      </c>
      <c r="F506" t="s">
        <v>36</v>
      </c>
      <c r="G506" s="4"/>
      <c r="H506" s="4"/>
      <c r="I506" s="15" t="s">
        <v>92</v>
      </c>
      <c r="J506" s="19" t="s">
        <v>1215</v>
      </c>
      <c r="K506" t="s">
        <v>2080</v>
      </c>
      <c r="L506" s="15" t="s">
        <v>2081</v>
      </c>
      <c r="M506">
        <v>83.7</v>
      </c>
      <c r="N506">
        <v>101.7</v>
      </c>
      <c r="O506">
        <v>85.7</v>
      </c>
      <c r="P506" s="63">
        <v>45599</v>
      </c>
      <c r="Q506" s="63"/>
      <c r="R506" s="43"/>
      <c r="S506" s="27">
        <v>18.041727999999999</v>
      </c>
      <c r="T506" s="34">
        <v>-67.075883000000005</v>
      </c>
    </row>
    <row r="507" spans="1:20" ht="16.5" customHeight="1" x14ac:dyDescent="0.25">
      <c r="A507" t="s">
        <v>50</v>
      </c>
      <c r="B507" s="4">
        <v>814</v>
      </c>
      <c r="C507" s="4">
        <v>3606814</v>
      </c>
      <c r="D507" s="10" t="s">
        <v>149</v>
      </c>
      <c r="E507" t="s">
        <v>23</v>
      </c>
      <c r="F507" t="s">
        <v>1571</v>
      </c>
      <c r="G507" s="4"/>
      <c r="H507" s="4"/>
      <c r="I507" s="10" t="s">
        <v>83</v>
      </c>
      <c r="J507" s="66" t="s">
        <v>1009</v>
      </c>
      <c r="K507" s="10" t="s">
        <v>2091</v>
      </c>
      <c r="L507" t="s">
        <v>1779</v>
      </c>
      <c r="M507">
        <v>80.7</v>
      </c>
      <c r="N507">
        <v>94.7</v>
      </c>
      <c r="O507"/>
      <c r="P507" s="63">
        <v>45599</v>
      </c>
      <c r="Q507" s="106"/>
      <c r="R507" s="43"/>
      <c r="S507" s="111">
        <v>18.029399999999999</v>
      </c>
      <c r="T507" s="112">
        <v>-67.109200000000001</v>
      </c>
    </row>
    <row r="508" spans="1:20" ht="16.5" customHeight="1" x14ac:dyDescent="0.25">
      <c r="A508" t="s">
        <v>50</v>
      </c>
      <c r="B508" s="4">
        <v>6122</v>
      </c>
      <c r="C508" s="4">
        <v>3610022</v>
      </c>
      <c r="D508" t="s">
        <v>149</v>
      </c>
      <c r="E508" t="s">
        <v>23</v>
      </c>
      <c r="F508" t="s">
        <v>1571</v>
      </c>
      <c r="G508" s="4"/>
      <c r="H508" s="4"/>
      <c r="I508" s="15" t="s">
        <v>92</v>
      </c>
      <c r="J508" s="19" t="s">
        <v>1215</v>
      </c>
      <c r="K508" t="s">
        <v>188</v>
      </c>
      <c r="L508" s="15" t="s">
        <v>2081</v>
      </c>
      <c r="M508">
        <v>79.7</v>
      </c>
      <c r="N508">
        <v>95.7</v>
      </c>
      <c r="O508"/>
      <c r="P508" s="63">
        <v>45599</v>
      </c>
      <c r="Q508" s="63"/>
      <c r="R508" s="43"/>
      <c r="S508" s="27"/>
      <c r="T508" s="34"/>
    </row>
    <row r="509" spans="1:20" ht="16.5" customHeight="1" x14ac:dyDescent="0.25">
      <c r="A509" t="s">
        <v>50</v>
      </c>
      <c r="B509" s="4">
        <v>620</v>
      </c>
      <c r="C509" s="4">
        <v>6400620</v>
      </c>
      <c r="D509" t="s">
        <v>149</v>
      </c>
      <c r="E509" t="s">
        <v>1739</v>
      </c>
      <c r="F509" t="s">
        <v>1739</v>
      </c>
      <c r="G509" s="4" t="s">
        <v>30</v>
      </c>
      <c r="H509" s="4"/>
      <c r="I509" s="15" t="s">
        <v>83</v>
      </c>
      <c r="J509" s="19" t="s">
        <v>1215</v>
      </c>
      <c r="K509" t="s">
        <v>1665</v>
      </c>
      <c r="L509" s="15" t="s">
        <v>1216</v>
      </c>
      <c r="M509">
        <v>81.7</v>
      </c>
      <c r="N509">
        <v>98.7</v>
      </c>
      <c r="O509"/>
      <c r="P509" s="63">
        <v>45599</v>
      </c>
      <c r="Q509" s="63"/>
      <c r="R509" s="43"/>
      <c r="S509" s="27">
        <v>18.048100000000002</v>
      </c>
      <c r="T509" s="34">
        <v>-67.059100000000001</v>
      </c>
    </row>
    <row r="510" spans="1:20" ht="16.5" customHeight="1" x14ac:dyDescent="0.25">
      <c r="A510" t="s">
        <v>57</v>
      </c>
      <c r="B510" s="4">
        <v>1245</v>
      </c>
      <c r="C510" s="4">
        <v>3601245</v>
      </c>
      <c r="D510" t="s">
        <v>141</v>
      </c>
      <c r="E510" t="s">
        <v>169</v>
      </c>
      <c r="F510" t="s">
        <v>169</v>
      </c>
      <c r="G510" s="4" t="s">
        <v>1573</v>
      </c>
      <c r="H510" s="94">
        <v>44986</v>
      </c>
      <c r="I510" s="15" t="s">
        <v>81</v>
      </c>
      <c r="J510" s="19" t="s">
        <v>1218</v>
      </c>
      <c r="K510" s="187" t="s">
        <v>1998</v>
      </c>
      <c r="L510" s="15" t="s">
        <v>648</v>
      </c>
      <c r="M510" s="16">
        <v>78.7</v>
      </c>
      <c r="N510" s="16">
        <v>96.7</v>
      </c>
      <c r="O510" s="16">
        <v>81.7</v>
      </c>
      <c r="P510" s="63">
        <v>45599</v>
      </c>
      <c r="Q510" s="63"/>
      <c r="R510" s="69"/>
      <c r="S510" s="27">
        <v>18.375</v>
      </c>
      <c r="T510" s="34">
        <v>-66.797499999999999</v>
      </c>
    </row>
    <row r="511" spans="1:20" ht="16.5" customHeight="1" x14ac:dyDescent="0.25">
      <c r="A511" t="s">
        <v>57</v>
      </c>
      <c r="B511" s="4">
        <v>578</v>
      </c>
      <c r="C511" s="4">
        <v>6400578</v>
      </c>
      <c r="D511" t="s">
        <v>141</v>
      </c>
      <c r="E511" t="s">
        <v>1739</v>
      </c>
      <c r="F511" t="s">
        <v>1739</v>
      </c>
      <c r="G511" s="4" t="s">
        <v>30</v>
      </c>
      <c r="H511" s="94">
        <v>43952</v>
      </c>
      <c r="I511" s="15" t="s">
        <v>1584</v>
      </c>
      <c r="J511" s="19" t="s">
        <v>1218</v>
      </c>
      <c r="K511" t="s">
        <v>1667</v>
      </c>
      <c r="L511" s="15" t="s">
        <v>1222</v>
      </c>
      <c r="M511" s="16">
        <v>78.7</v>
      </c>
      <c r="N511" s="16">
        <v>95.7</v>
      </c>
      <c r="O511" s="16">
        <v>82.7</v>
      </c>
      <c r="P511" s="63">
        <v>45599</v>
      </c>
      <c r="Q511" s="63"/>
      <c r="R511" s="43"/>
      <c r="S511" s="27">
        <v>18.319918000000001</v>
      </c>
      <c r="T511" s="34">
        <v>-66.870932999999994</v>
      </c>
    </row>
    <row r="512" spans="1:20" ht="16.5" customHeight="1" x14ac:dyDescent="0.25">
      <c r="A512" t="s">
        <v>57</v>
      </c>
      <c r="B512" s="4">
        <v>1247</v>
      </c>
      <c r="C512" s="4">
        <v>3601247</v>
      </c>
      <c r="D512" t="s">
        <v>141</v>
      </c>
      <c r="E512" t="s">
        <v>36</v>
      </c>
      <c r="F512" t="s">
        <v>36</v>
      </c>
      <c r="G512" s="4"/>
      <c r="H512" s="4"/>
      <c r="I512" s="15" t="s">
        <v>81</v>
      </c>
      <c r="J512" s="19" t="s">
        <v>1219</v>
      </c>
      <c r="K512" t="s">
        <v>269</v>
      </c>
      <c r="L512" s="15" t="s">
        <v>649</v>
      </c>
      <c r="M512" s="16">
        <v>78.7</v>
      </c>
      <c r="N512" s="16">
        <v>95.7</v>
      </c>
      <c r="O512" s="16">
        <v>83.7</v>
      </c>
      <c r="P512" s="63">
        <v>45599</v>
      </c>
      <c r="Q512" s="63"/>
      <c r="R512" s="43"/>
      <c r="S512" s="158">
        <v>18.297924999999999</v>
      </c>
      <c r="T512" s="83">
        <v>-66.874072999999996</v>
      </c>
    </row>
    <row r="513" spans="1:20" ht="16.5" customHeight="1" x14ac:dyDescent="0.25">
      <c r="A513" t="s">
        <v>57</v>
      </c>
      <c r="B513" s="4">
        <v>1249</v>
      </c>
      <c r="C513" s="4">
        <v>3601249</v>
      </c>
      <c r="D513" t="s">
        <v>141</v>
      </c>
      <c r="E513" t="s">
        <v>2046</v>
      </c>
      <c r="F513" t="s">
        <v>2046</v>
      </c>
      <c r="G513" s="4" t="s">
        <v>169</v>
      </c>
      <c r="H513" s="106">
        <v>45000</v>
      </c>
      <c r="I513" s="15" t="s">
        <v>81</v>
      </c>
      <c r="J513" s="19" t="s">
        <v>1219</v>
      </c>
      <c r="K513" t="s">
        <v>271</v>
      </c>
      <c r="L513" s="15" t="s">
        <v>1914</v>
      </c>
      <c r="M513" s="16">
        <v>78.7</v>
      </c>
      <c r="N513" s="16">
        <v>95.7</v>
      </c>
      <c r="O513" s="16">
        <v>84.7</v>
      </c>
      <c r="P513" s="63">
        <v>45599</v>
      </c>
      <c r="Q513" s="63"/>
      <c r="R513" s="43"/>
      <c r="S513" s="27">
        <v>18.291346999999998</v>
      </c>
      <c r="T513" s="34">
        <v>-66.884842000000006</v>
      </c>
    </row>
    <row r="514" spans="1:20" ht="16.5" customHeight="1" x14ac:dyDescent="0.25">
      <c r="A514" t="s">
        <v>57</v>
      </c>
      <c r="B514" s="4">
        <v>1246</v>
      </c>
      <c r="C514" s="4">
        <v>3601246</v>
      </c>
      <c r="D514" t="s">
        <v>141</v>
      </c>
      <c r="E514" t="s">
        <v>169</v>
      </c>
      <c r="F514" t="s">
        <v>169</v>
      </c>
      <c r="G514" s="4" t="s">
        <v>22</v>
      </c>
      <c r="H514" s="4"/>
      <c r="I514" s="15" t="s">
        <v>81</v>
      </c>
      <c r="J514" s="19" t="s">
        <v>1218</v>
      </c>
      <c r="K514" t="s">
        <v>192</v>
      </c>
      <c r="L514" s="15" t="s">
        <v>1903</v>
      </c>
      <c r="M514" s="16">
        <v>81.7</v>
      </c>
      <c r="N514" s="16">
        <v>100.7</v>
      </c>
      <c r="O514" s="16">
        <v>88.7</v>
      </c>
      <c r="P514" s="63">
        <v>45599</v>
      </c>
      <c r="Q514" s="63"/>
      <c r="R514" s="43"/>
      <c r="S514" s="27">
        <v>18.350200000000001</v>
      </c>
      <c r="T514" s="34">
        <v>-66.815100000000001</v>
      </c>
    </row>
    <row r="515" spans="1:20" ht="16.5" customHeight="1" x14ac:dyDescent="0.25">
      <c r="A515" t="s">
        <v>57</v>
      </c>
      <c r="B515" s="4">
        <v>1252</v>
      </c>
      <c r="C515" s="4">
        <v>3601252</v>
      </c>
      <c r="D515" t="s">
        <v>141</v>
      </c>
      <c r="E515" t="s">
        <v>170</v>
      </c>
      <c r="F515" t="s">
        <v>170</v>
      </c>
      <c r="G515" s="4"/>
      <c r="H515" s="4"/>
      <c r="I515" s="15" t="s">
        <v>81</v>
      </c>
      <c r="J515" s="19" t="s">
        <v>1219</v>
      </c>
      <c r="K515" t="s">
        <v>273</v>
      </c>
      <c r="L515" s="15" t="s">
        <v>13</v>
      </c>
      <c r="M515" s="16">
        <v>77.7</v>
      </c>
      <c r="N515" s="16">
        <v>95.7</v>
      </c>
      <c r="P515" s="63">
        <v>45599</v>
      </c>
      <c r="Q515" s="106"/>
      <c r="R515" s="43"/>
      <c r="S515" s="27"/>
      <c r="T515" s="34"/>
    </row>
    <row r="516" spans="1:20" ht="16.5" customHeight="1" x14ac:dyDescent="0.25">
      <c r="A516" t="s">
        <v>57</v>
      </c>
      <c r="B516" s="4">
        <v>1248</v>
      </c>
      <c r="C516" s="4">
        <v>3601248</v>
      </c>
      <c r="D516" t="s">
        <v>141</v>
      </c>
      <c r="E516" t="s">
        <v>23</v>
      </c>
      <c r="F516" t="s">
        <v>1729</v>
      </c>
      <c r="G516" s="4"/>
      <c r="H516" s="4"/>
      <c r="I516" s="15" t="s">
        <v>81</v>
      </c>
      <c r="J516" s="19" t="s">
        <v>1219</v>
      </c>
      <c r="K516" t="s">
        <v>270</v>
      </c>
      <c r="L516" s="15" t="s">
        <v>649</v>
      </c>
      <c r="M516" s="16">
        <v>79.7</v>
      </c>
      <c r="N516" s="16">
        <v>97.7</v>
      </c>
      <c r="P516" s="63">
        <v>45599</v>
      </c>
      <c r="Q516" s="63"/>
      <c r="R516" s="43"/>
      <c r="S516" s="27">
        <v>18.298783</v>
      </c>
      <c r="T516" s="34">
        <v>-66.875364000000005</v>
      </c>
    </row>
    <row r="517" spans="1:20" ht="16.5" customHeight="1" x14ac:dyDescent="0.25">
      <c r="A517" s="132" t="s">
        <v>57</v>
      </c>
      <c r="B517" s="133">
        <v>407</v>
      </c>
      <c r="C517" s="133">
        <v>6400407</v>
      </c>
      <c r="D517" s="132" t="s">
        <v>141</v>
      </c>
      <c r="E517" s="132" t="s">
        <v>169</v>
      </c>
      <c r="F517" s="132" t="s">
        <v>169</v>
      </c>
      <c r="G517" s="133" t="s">
        <v>30</v>
      </c>
      <c r="H517" s="133"/>
      <c r="I517" s="134" t="s">
        <v>1584</v>
      </c>
      <c r="J517" s="135" t="s">
        <v>1218</v>
      </c>
      <c r="K517" s="132" t="s">
        <v>1220</v>
      </c>
      <c r="L517" s="134" t="s">
        <v>1221</v>
      </c>
      <c r="M517" s="16">
        <v>80.7</v>
      </c>
      <c r="N517" s="16">
        <v>98.7</v>
      </c>
      <c r="P517" s="63">
        <v>45599</v>
      </c>
      <c r="Q517" s="106"/>
      <c r="R517" s="137"/>
      <c r="S517" s="141">
        <v>18.332322999999999</v>
      </c>
      <c r="T517" s="142">
        <v>-66.850196999999994</v>
      </c>
    </row>
    <row r="518" spans="1:20" ht="16.5" customHeight="1" x14ac:dyDescent="0.25">
      <c r="A518" t="s">
        <v>57</v>
      </c>
      <c r="B518" s="4">
        <v>1250</v>
      </c>
      <c r="C518" s="4">
        <v>3601250</v>
      </c>
      <c r="D518" t="s">
        <v>141</v>
      </c>
      <c r="E518" t="s">
        <v>22</v>
      </c>
      <c r="F518" t="s">
        <v>22</v>
      </c>
      <c r="G518" s="4"/>
      <c r="H518" s="4"/>
      <c r="I518" s="15" t="s">
        <v>81</v>
      </c>
      <c r="J518" s="19" t="s">
        <v>1219</v>
      </c>
      <c r="K518" t="s">
        <v>272</v>
      </c>
      <c r="L518" s="15" t="s">
        <v>1902</v>
      </c>
      <c r="O518" s="4"/>
      <c r="P518" s="63">
        <v>45599</v>
      </c>
      <c r="Q518" s="106" t="s">
        <v>2159</v>
      </c>
      <c r="R518" s="43"/>
      <c r="S518" s="27">
        <v>18.290595</v>
      </c>
      <c r="T518" s="34">
        <v>-66.890597999999997</v>
      </c>
    </row>
    <row r="519" spans="1:20" ht="16.5" customHeight="1" x14ac:dyDescent="0.3">
      <c r="A519" t="s">
        <v>57</v>
      </c>
      <c r="B519" s="4">
        <v>3109</v>
      </c>
      <c r="C519" s="4">
        <v>3603109</v>
      </c>
      <c r="D519" t="s">
        <v>141</v>
      </c>
      <c r="E519" t="s">
        <v>2046</v>
      </c>
      <c r="F519" t="s">
        <v>2046</v>
      </c>
      <c r="G519" s="4" t="s">
        <v>169</v>
      </c>
      <c r="H519" s="92">
        <v>44866</v>
      </c>
      <c r="I519" s="15" t="s">
        <v>81</v>
      </c>
      <c r="J519" s="19" t="s">
        <v>1218</v>
      </c>
      <c r="K519" t="s">
        <v>476</v>
      </c>
      <c r="L519" s="15" t="s">
        <v>801</v>
      </c>
      <c r="O519" s="4"/>
      <c r="P519" s="63">
        <v>45599</v>
      </c>
      <c r="Q519" s="106" t="s">
        <v>2159</v>
      </c>
      <c r="R519" s="58"/>
      <c r="S519" s="27">
        <v>18.361270999999999</v>
      </c>
      <c r="T519" s="34">
        <v>-66.802797999999996</v>
      </c>
    </row>
    <row r="520" spans="1:20" ht="16.5" customHeight="1" x14ac:dyDescent="0.25">
      <c r="A520" t="s">
        <v>48</v>
      </c>
      <c r="B520" s="4">
        <v>1255</v>
      </c>
      <c r="C520" s="4">
        <v>3601255</v>
      </c>
      <c r="D520" t="s">
        <v>138</v>
      </c>
      <c r="E520" t="s">
        <v>23</v>
      </c>
      <c r="F520" t="s">
        <v>2078</v>
      </c>
      <c r="G520" s="4" t="s">
        <v>36</v>
      </c>
      <c r="H520" s="4"/>
      <c r="I520" s="54" t="s">
        <v>94</v>
      </c>
      <c r="J520" s="19" t="s">
        <v>904</v>
      </c>
      <c r="K520" t="s">
        <v>274</v>
      </c>
      <c r="L520" s="15" t="s">
        <v>650</v>
      </c>
      <c r="M520" s="16">
        <v>79.7</v>
      </c>
      <c r="N520" s="16">
        <v>94.7</v>
      </c>
      <c r="O520" s="16">
        <v>79.7</v>
      </c>
      <c r="P520" s="63">
        <v>45599</v>
      </c>
      <c r="Q520" s="63"/>
      <c r="R520" s="43"/>
      <c r="S520" s="32">
        <v>18.184699999999999</v>
      </c>
      <c r="T520" s="68">
        <v>-65.872299999999996</v>
      </c>
    </row>
    <row r="521" spans="1:20" ht="16.5" customHeight="1" x14ac:dyDescent="0.25">
      <c r="A521" t="s">
        <v>48</v>
      </c>
      <c r="B521" s="4">
        <v>6834</v>
      </c>
      <c r="C521" s="4">
        <v>3606834</v>
      </c>
      <c r="D521" t="s">
        <v>138</v>
      </c>
      <c r="E521" t="s">
        <v>22</v>
      </c>
      <c r="F521" t="s">
        <v>22</v>
      </c>
      <c r="G521" s="4"/>
      <c r="H521" s="4"/>
      <c r="I521" s="173" t="s">
        <v>94</v>
      </c>
      <c r="J521" s="174" t="s">
        <v>904</v>
      </c>
      <c r="K521" t="s">
        <v>1491</v>
      </c>
      <c r="L521" s="71" t="s">
        <v>1492</v>
      </c>
      <c r="M521" s="16">
        <v>79.7</v>
      </c>
      <c r="N521" s="16">
        <v>95.7</v>
      </c>
      <c r="O521" s="16">
        <v>80.7</v>
      </c>
      <c r="P521" s="63">
        <v>45599</v>
      </c>
      <c r="Q521" s="63"/>
      <c r="R521" s="43"/>
      <c r="S521" s="32">
        <v>18.183700000000002</v>
      </c>
      <c r="T521" s="68">
        <v>-65.888300000000001</v>
      </c>
    </row>
    <row r="522" spans="1:20" ht="16.5" customHeight="1" x14ac:dyDescent="0.25">
      <c r="A522" t="s">
        <v>48</v>
      </c>
      <c r="B522" s="4">
        <v>927</v>
      </c>
      <c r="C522" s="4">
        <v>6400927</v>
      </c>
      <c r="D522" t="s">
        <v>138</v>
      </c>
      <c r="E522" t="s">
        <v>1739</v>
      </c>
      <c r="F522" t="s">
        <v>1739</v>
      </c>
      <c r="G522" s="4" t="s">
        <v>30</v>
      </c>
      <c r="H522" s="4"/>
      <c r="I522" s="54" t="s">
        <v>905</v>
      </c>
      <c r="J522" s="19" t="s">
        <v>904</v>
      </c>
      <c r="K522" t="s">
        <v>1616</v>
      </c>
      <c r="L522" s="15" t="s">
        <v>1224</v>
      </c>
      <c r="M522" s="16">
        <v>79.7</v>
      </c>
      <c r="N522" s="16">
        <v>95.7</v>
      </c>
      <c r="O522" s="16">
        <v>81.7</v>
      </c>
      <c r="P522" s="63">
        <v>45599</v>
      </c>
      <c r="Q522" s="63"/>
      <c r="R522" s="43"/>
      <c r="S522" s="32">
        <v>18.174600000000002</v>
      </c>
      <c r="T522" s="203">
        <v>-65.878</v>
      </c>
    </row>
    <row r="523" spans="1:20" ht="16.5" customHeight="1" x14ac:dyDescent="0.25">
      <c r="A523" t="s">
        <v>48</v>
      </c>
      <c r="B523" s="4">
        <v>355</v>
      </c>
      <c r="C523" s="4">
        <v>6400355</v>
      </c>
      <c r="D523" t="s">
        <v>138</v>
      </c>
      <c r="E523" t="s">
        <v>30</v>
      </c>
      <c r="F523" t="s">
        <v>30</v>
      </c>
      <c r="G523" s="4"/>
      <c r="H523" s="4"/>
      <c r="I523" s="54" t="s">
        <v>905</v>
      </c>
      <c r="J523" s="19" t="s">
        <v>904</v>
      </c>
      <c r="K523" t="s">
        <v>1193</v>
      </c>
      <c r="L523" s="15" t="s">
        <v>1223</v>
      </c>
      <c r="M523" s="16">
        <v>82.7</v>
      </c>
      <c r="N523" s="16">
        <v>97.7</v>
      </c>
      <c r="O523" s="16">
        <v>85.7</v>
      </c>
      <c r="P523" s="63">
        <v>45599</v>
      </c>
      <c r="Q523" s="63"/>
      <c r="R523" s="43"/>
      <c r="S523" s="32">
        <v>18.180399999999999</v>
      </c>
      <c r="T523" s="68">
        <v>-65.870400000000004</v>
      </c>
    </row>
    <row r="524" spans="1:20" ht="16.5" customHeight="1" x14ac:dyDescent="0.3">
      <c r="A524" t="s">
        <v>48</v>
      </c>
      <c r="B524" s="4">
        <v>815</v>
      </c>
      <c r="C524" s="4">
        <v>3606815</v>
      </c>
      <c r="D524" t="s">
        <v>138</v>
      </c>
      <c r="E524" t="s">
        <v>2046</v>
      </c>
      <c r="F524" t="s">
        <v>2046</v>
      </c>
      <c r="G524" s="4" t="s">
        <v>169</v>
      </c>
      <c r="H524" s="92">
        <v>44835</v>
      </c>
      <c r="I524" t="s">
        <v>94</v>
      </c>
      <c r="J524" s="1" t="s">
        <v>904</v>
      </c>
      <c r="K524" t="s">
        <v>1464</v>
      </c>
      <c r="L524" s="10" t="s">
        <v>1465</v>
      </c>
      <c r="M524" s="16">
        <v>80.7</v>
      </c>
      <c r="N524" s="16">
        <v>96.7</v>
      </c>
      <c r="O524" s="16">
        <v>88.7</v>
      </c>
      <c r="P524" s="63">
        <v>45599</v>
      </c>
      <c r="Q524" s="63"/>
      <c r="R524" s="58"/>
      <c r="S524" s="32">
        <v>18.184999999999999</v>
      </c>
      <c r="T524" s="68">
        <v>-65.872299999999996</v>
      </c>
    </row>
    <row r="525" spans="1:20" ht="16.5" customHeight="1" x14ac:dyDescent="0.25">
      <c r="A525" t="s">
        <v>48</v>
      </c>
      <c r="B525" s="4">
        <v>977</v>
      </c>
      <c r="C525" s="4">
        <v>6400977</v>
      </c>
      <c r="D525" t="s">
        <v>138</v>
      </c>
      <c r="E525" t="s">
        <v>1739</v>
      </c>
      <c r="F525" t="s">
        <v>1739</v>
      </c>
      <c r="G525" s="4" t="s">
        <v>30</v>
      </c>
      <c r="H525" s="4"/>
      <c r="I525" t="s">
        <v>94</v>
      </c>
      <c r="J525" s="1" t="s">
        <v>904</v>
      </c>
      <c r="K525" t="s">
        <v>1951</v>
      </c>
      <c r="L525" s="10" t="s">
        <v>1950</v>
      </c>
      <c r="M525" s="16">
        <v>82.7</v>
      </c>
      <c r="N525" s="16">
        <v>99.7</v>
      </c>
      <c r="O525" s="16">
        <v>89.7</v>
      </c>
      <c r="P525" s="63">
        <v>45599</v>
      </c>
      <c r="Q525" s="63"/>
      <c r="R525" s="43"/>
      <c r="S525" s="32">
        <v>18.183299999999999</v>
      </c>
      <c r="T525" s="68">
        <v>-65.868499999999997</v>
      </c>
    </row>
    <row r="526" spans="1:20" ht="16.5" customHeight="1" x14ac:dyDescent="0.25">
      <c r="A526" t="s">
        <v>48</v>
      </c>
      <c r="B526" s="4">
        <v>1256</v>
      </c>
      <c r="C526" s="4">
        <v>3601256</v>
      </c>
      <c r="D526" t="s">
        <v>164</v>
      </c>
      <c r="E526" t="s">
        <v>22</v>
      </c>
      <c r="F526" t="s">
        <v>22</v>
      </c>
      <c r="G526" s="4"/>
      <c r="H526" s="4"/>
      <c r="I526" s="54" t="s">
        <v>88</v>
      </c>
      <c r="J526" s="19" t="s">
        <v>1225</v>
      </c>
      <c r="K526" t="s">
        <v>275</v>
      </c>
      <c r="L526" s="15" t="s">
        <v>651</v>
      </c>
      <c r="M526" s="16">
        <v>79.7</v>
      </c>
      <c r="O526" s="16">
        <v>83.7</v>
      </c>
      <c r="P526" s="63">
        <v>45599</v>
      </c>
      <c r="Q526" s="63"/>
      <c r="R526" s="43"/>
      <c r="S526" s="32">
        <v>18.4268</v>
      </c>
      <c r="T526" s="68">
        <v>-65.878399999999999</v>
      </c>
    </row>
    <row r="527" spans="1:20" ht="16.5" customHeight="1" x14ac:dyDescent="0.3">
      <c r="A527" t="s">
        <v>48</v>
      </c>
      <c r="B527" s="4">
        <v>3110</v>
      </c>
      <c r="C527" s="4">
        <v>3603110</v>
      </c>
      <c r="D527" t="s">
        <v>164</v>
      </c>
      <c r="E527" t="s">
        <v>2046</v>
      </c>
      <c r="F527" t="s">
        <v>2046</v>
      </c>
      <c r="G527" s="4" t="s">
        <v>169</v>
      </c>
      <c r="H527" s="92">
        <v>44835</v>
      </c>
      <c r="I527" s="54" t="s">
        <v>88</v>
      </c>
      <c r="J527" s="19" t="s">
        <v>1225</v>
      </c>
      <c r="K527" t="s">
        <v>477</v>
      </c>
      <c r="L527" s="15" t="s">
        <v>802</v>
      </c>
      <c r="M527" s="16">
        <v>80.7</v>
      </c>
      <c r="N527" s="16">
        <v>99.7</v>
      </c>
      <c r="P527" s="63">
        <v>45599</v>
      </c>
      <c r="Q527" s="63"/>
      <c r="R527" s="58"/>
      <c r="S527" s="32">
        <v>18.434100000000001</v>
      </c>
      <c r="T527" s="203">
        <v>-65.876000000000005</v>
      </c>
    </row>
    <row r="528" spans="1:20" ht="16.5" customHeight="1" x14ac:dyDescent="0.25">
      <c r="A528" t="s">
        <v>48</v>
      </c>
      <c r="B528" s="4">
        <v>2144</v>
      </c>
      <c r="C528" s="4">
        <v>3602144</v>
      </c>
      <c r="D528" t="s">
        <v>164</v>
      </c>
      <c r="E528" t="s">
        <v>36</v>
      </c>
      <c r="F528" t="s">
        <v>36</v>
      </c>
      <c r="G528" s="4"/>
      <c r="H528" s="4"/>
      <c r="I528" s="54" t="s">
        <v>88</v>
      </c>
      <c r="J528" s="19" t="s">
        <v>1225</v>
      </c>
      <c r="K528" t="s">
        <v>371</v>
      </c>
      <c r="L528" s="15" t="s">
        <v>716</v>
      </c>
      <c r="M528" s="16">
        <v>81.7</v>
      </c>
      <c r="N528" s="16">
        <v>101.7</v>
      </c>
      <c r="P528" s="63">
        <v>45599</v>
      </c>
      <c r="Q528" s="106"/>
      <c r="R528" s="43"/>
      <c r="S528" s="32">
        <v>18.4284</v>
      </c>
      <c r="T528" s="68">
        <v>-65.880899999999997</v>
      </c>
    </row>
    <row r="529" spans="1:20" ht="16.5" customHeight="1" x14ac:dyDescent="0.25">
      <c r="A529" s="132" t="s">
        <v>48</v>
      </c>
      <c r="B529" s="133">
        <v>966</v>
      </c>
      <c r="C529" s="133">
        <v>6400966</v>
      </c>
      <c r="D529" s="132" t="s">
        <v>112</v>
      </c>
      <c r="E529" s="132" t="s">
        <v>1739</v>
      </c>
      <c r="F529" s="132" t="s">
        <v>1739</v>
      </c>
      <c r="G529" s="133" t="s">
        <v>30</v>
      </c>
      <c r="H529" s="133"/>
      <c r="I529" s="139" t="s">
        <v>905</v>
      </c>
      <c r="J529" s="135" t="s">
        <v>1226</v>
      </c>
      <c r="K529" s="132" t="s">
        <v>1668</v>
      </c>
      <c r="L529" s="134" t="s">
        <v>1229</v>
      </c>
      <c r="M529" s="16">
        <v>80.7</v>
      </c>
      <c r="N529" s="16">
        <v>96.7</v>
      </c>
      <c r="O529" s="16">
        <v>87.7</v>
      </c>
      <c r="P529" s="63">
        <v>45599</v>
      </c>
      <c r="Q529" s="136"/>
      <c r="R529" s="137"/>
      <c r="S529" s="140">
        <v>18.378699999999998</v>
      </c>
      <c r="T529" s="138">
        <v>-65.718999999999994</v>
      </c>
    </row>
    <row r="530" spans="1:20" ht="16.5" customHeight="1" x14ac:dyDescent="0.25">
      <c r="A530" t="s">
        <v>48</v>
      </c>
      <c r="B530" s="4">
        <v>82</v>
      </c>
      <c r="C530" s="4">
        <v>6400082</v>
      </c>
      <c r="D530" t="s">
        <v>112</v>
      </c>
      <c r="E530" t="s">
        <v>1739</v>
      </c>
      <c r="F530" t="s">
        <v>1739</v>
      </c>
      <c r="G530" s="4" t="s">
        <v>30</v>
      </c>
      <c r="H530" s="94">
        <v>44287</v>
      </c>
      <c r="I530" s="54" t="s">
        <v>905</v>
      </c>
      <c r="J530" s="19" t="s">
        <v>1226</v>
      </c>
      <c r="K530" t="s">
        <v>1227</v>
      </c>
      <c r="L530" s="15" t="s">
        <v>1228</v>
      </c>
      <c r="M530" s="16">
        <v>81.7</v>
      </c>
      <c r="N530" s="16">
        <v>99.7</v>
      </c>
      <c r="O530" s="16">
        <v>87.7</v>
      </c>
      <c r="P530" s="63">
        <v>45599</v>
      </c>
      <c r="Q530" s="63"/>
      <c r="R530" s="69"/>
      <c r="S530" s="32">
        <v>18.377700000000001</v>
      </c>
      <c r="T530" s="68">
        <v>-65.752499999999998</v>
      </c>
    </row>
    <row r="531" spans="1:20" ht="16.5" customHeight="1" x14ac:dyDescent="0.3">
      <c r="A531" t="s">
        <v>48</v>
      </c>
      <c r="B531" s="4">
        <v>3055</v>
      </c>
      <c r="C531" s="4">
        <v>3603055</v>
      </c>
      <c r="D531" t="s">
        <v>112</v>
      </c>
      <c r="E531" t="s">
        <v>2046</v>
      </c>
      <c r="F531" t="s">
        <v>2046</v>
      </c>
      <c r="G531" s="4" t="s">
        <v>169</v>
      </c>
      <c r="H531" s="94">
        <v>44958</v>
      </c>
      <c r="I531" s="54" t="s">
        <v>88</v>
      </c>
      <c r="J531" s="19" t="s">
        <v>1226</v>
      </c>
      <c r="K531" t="s">
        <v>441</v>
      </c>
      <c r="L531" s="15" t="s">
        <v>778</v>
      </c>
      <c r="M531" s="16">
        <v>81.7</v>
      </c>
      <c r="N531" s="16">
        <v>97.7</v>
      </c>
      <c r="O531" s="16">
        <v>92.7</v>
      </c>
      <c r="P531" s="63">
        <v>45599</v>
      </c>
      <c r="Q531" s="63"/>
      <c r="R531" s="58"/>
      <c r="S531" s="32">
        <v>18.363700000000001</v>
      </c>
      <c r="T531" s="68">
        <v>-65.708500000000001</v>
      </c>
    </row>
    <row r="532" spans="1:20" ht="16.5" customHeight="1" x14ac:dyDescent="0.25">
      <c r="A532" t="s">
        <v>48</v>
      </c>
      <c r="B532" s="4">
        <v>2014</v>
      </c>
      <c r="C532" s="4">
        <v>3602014</v>
      </c>
      <c r="D532" t="s">
        <v>112</v>
      </c>
      <c r="E532" t="s">
        <v>36</v>
      </c>
      <c r="F532" t="s">
        <v>36</v>
      </c>
      <c r="G532" s="4"/>
      <c r="H532" s="4"/>
      <c r="I532" s="54" t="s">
        <v>88</v>
      </c>
      <c r="J532" s="19" t="s">
        <v>1226</v>
      </c>
      <c r="K532" t="s">
        <v>300</v>
      </c>
      <c r="L532" s="15" t="s">
        <v>1853</v>
      </c>
      <c r="M532" s="16">
        <v>84.7</v>
      </c>
      <c r="N532" s="16">
        <v>99.7</v>
      </c>
      <c r="P532" s="63">
        <v>45599</v>
      </c>
      <c r="Q532" s="63"/>
      <c r="R532" s="43"/>
      <c r="S532" s="32">
        <v>18.377800000000001</v>
      </c>
      <c r="T532" s="68">
        <v>-65.720399999999998</v>
      </c>
    </row>
    <row r="533" spans="1:20" ht="16.5" customHeight="1" x14ac:dyDescent="0.25">
      <c r="A533" t="s">
        <v>55</v>
      </c>
      <c r="B533" s="4">
        <v>1059</v>
      </c>
      <c r="C533" s="4">
        <v>3601059</v>
      </c>
      <c r="D533" t="s">
        <v>106</v>
      </c>
      <c r="E533" t="s">
        <v>22</v>
      </c>
      <c r="F533" t="s">
        <v>22</v>
      </c>
      <c r="G533" s="4"/>
      <c r="H533" s="4"/>
      <c r="I533" s="15" t="s">
        <v>86</v>
      </c>
      <c r="J533" s="19" t="s">
        <v>1230</v>
      </c>
      <c r="K533" t="s">
        <v>211</v>
      </c>
      <c r="L533" s="15" t="s">
        <v>587</v>
      </c>
      <c r="M533" s="16">
        <v>78.7</v>
      </c>
      <c r="N533" s="16">
        <v>95.7</v>
      </c>
      <c r="O533" s="16">
        <v>77.7</v>
      </c>
      <c r="P533" s="63">
        <v>45599</v>
      </c>
      <c r="Q533" s="63"/>
      <c r="R533" s="43"/>
      <c r="S533" s="27">
        <v>18.4399349951365</v>
      </c>
      <c r="T533" s="34">
        <v>-66.446436227473697</v>
      </c>
    </row>
    <row r="534" spans="1:20" ht="16.5" customHeight="1" x14ac:dyDescent="0.25">
      <c r="A534" t="s">
        <v>55</v>
      </c>
      <c r="B534" s="4">
        <v>33</v>
      </c>
      <c r="C534" s="4">
        <v>6400033</v>
      </c>
      <c r="D534" t="s">
        <v>106</v>
      </c>
      <c r="E534" t="s">
        <v>1739</v>
      </c>
      <c r="F534" t="s">
        <v>1739</v>
      </c>
      <c r="G534" s="4" t="s">
        <v>30</v>
      </c>
      <c r="H534" s="94">
        <v>45078</v>
      </c>
      <c r="I534" s="15" t="s">
        <v>1582</v>
      </c>
      <c r="J534" s="19" t="s">
        <v>1231</v>
      </c>
      <c r="K534" t="s">
        <v>1232</v>
      </c>
      <c r="L534" s="15" t="s">
        <v>1233</v>
      </c>
      <c r="M534" s="16">
        <v>79.7</v>
      </c>
      <c r="N534" s="16">
        <v>89.7</v>
      </c>
      <c r="O534" s="16">
        <v>79.7</v>
      </c>
      <c r="P534" s="63">
        <v>45599</v>
      </c>
      <c r="Q534" s="63"/>
      <c r="R534" s="43"/>
      <c r="S534" s="27">
        <v>18.430139674472301</v>
      </c>
      <c r="T534" s="34">
        <v>-66.493346447037197</v>
      </c>
    </row>
    <row r="535" spans="1:20" ht="16.5" customHeight="1" x14ac:dyDescent="0.25">
      <c r="A535" t="s">
        <v>55</v>
      </c>
      <c r="B535" s="4">
        <v>1061</v>
      </c>
      <c r="C535" s="64">
        <v>3601061</v>
      </c>
      <c r="D535" t="s">
        <v>106</v>
      </c>
      <c r="E535" t="s">
        <v>22</v>
      </c>
      <c r="F535" t="s">
        <v>22</v>
      </c>
      <c r="G535" s="4"/>
      <c r="H535" s="4"/>
      <c r="I535" s="15" t="s">
        <v>86</v>
      </c>
      <c r="J535" s="19" t="s">
        <v>1231</v>
      </c>
      <c r="K535" t="s">
        <v>213</v>
      </c>
      <c r="L535" s="15" t="s">
        <v>589</v>
      </c>
      <c r="M535" s="16">
        <v>77.7</v>
      </c>
      <c r="N535" s="16">
        <v>95.7</v>
      </c>
      <c r="O535" s="16">
        <v>84.7</v>
      </c>
      <c r="P535" s="63">
        <v>45599</v>
      </c>
      <c r="Q535" s="63"/>
      <c r="R535" s="43"/>
      <c r="S535" s="27">
        <v>18.428100000000001</v>
      </c>
      <c r="T535" s="34">
        <v>-66.498099999999994</v>
      </c>
    </row>
    <row r="536" spans="1:20" ht="16.5" customHeight="1" x14ac:dyDescent="0.25">
      <c r="A536" t="s">
        <v>55</v>
      </c>
      <c r="B536" s="4">
        <v>2016</v>
      </c>
      <c r="C536" s="4">
        <v>3602016</v>
      </c>
      <c r="D536" t="s">
        <v>106</v>
      </c>
      <c r="E536" t="s">
        <v>36</v>
      </c>
      <c r="F536" t="s">
        <v>36</v>
      </c>
      <c r="G536" s="4"/>
      <c r="H536" s="4"/>
      <c r="I536" s="15" t="s">
        <v>86</v>
      </c>
      <c r="J536" s="19" t="s">
        <v>1231</v>
      </c>
      <c r="K536" t="s">
        <v>302</v>
      </c>
      <c r="L536" s="15" t="s">
        <v>675</v>
      </c>
      <c r="M536" s="16">
        <v>77.7</v>
      </c>
      <c r="N536" s="16">
        <v>96.7</v>
      </c>
      <c r="O536" s="16">
        <v>85.7</v>
      </c>
      <c r="P536" s="63">
        <v>45599</v>
      </c>
      <c r="Q536" s="63"/>
      <c r="R536" s="43"/>
      <c r="S536" s="27">
        <v>18.436299999999999</v>
      </c>
      <c r="T536" s="27">
        <v>-66.462999999999994</v>
      </c>
    </row>
    <row r="537" spans="1:20" ht="16.5" customHeight="1" x14ac:dyDescent="0.25">
      <c r="A537" t="s">
        <v>55</v>
      </c>
      <c r="B537" s="4">
        <v>2017</v>
      </c>
      <c r="C537" s="4">
        <v>3602017</v>
      </c>
      <c r="D537" t="s">
        <v>106</v>
      </c>
      <c r="E537" t="s">
        <v>36</v>
      </c>
      <c r="F537" t="s">
        <v>36</v>
      </c>
      <c r="G537" s="4"/>
      <c r="H537" s="4"/>
      <c r="I537" s="15" t="s">
        <v>86</v>
      </c>
      <c r="J537" s="19" t="s">
        <v>1230</v>
      </c>
      <c r="K537" t="s">
        <v>303</v>
      </c>
      <c r="L537" s="15" t="s">
        <v>1854</v>
      </c>
      <c r="M537" s="16">
        <v>77.7</v>
      </c>
      <c r="N537" s="16">
        <v>95.7</v>
      </c>
      <c r="O537" s="16">
        <v>86.7</v>
      </c>
      <c r="P537" s="63">
        <v>45599</v>
      </c>
      <c r="Q537" s="63"/>
      <c r="R537" s="43"/>
      <c r="S537" s="27">
        <v>18.432264272792601</v>
      </c>
      <c r="T537" s="34">
        <v>-66.477025170048407</v>
      </c>
    </row>
    <row r="538" spans="1:20" ht="16.5" customHeight="1" x14ac:dyDescent="0.25">
      <c r="A538" t="s">
        <v>55</v>
      </c>
      <c r="B538" s="4">
        <v>903</v>
      </c>
      <c r="C538" s="4">
        <v>6400903</v>
      </c>
      <c r="D538" t="s">
        <v>106</v>
      </c>
      <c r="E538" t="s">
        <v>1739</v>
      </c>
      <c r="F538" t="s">
        <v>1739</v>
      </c>
      <c r="G538" s="4" t="s">
        <v>30</v>
      </c>
      <c r="H538" s="94">
        <v>43891</v>
      </c>
      <c r="I538" s="15" t="s">
        <v>1582</v>
      </c>
      <c r="J538" s="19" t="s">
        <v>1095</v>
      </c>
      <c r="K538" t="s">
        <v>1749</v>
      </c>
      <c r="L538" s="15" t="s">
        <v>1237</v>
      </c>
      <c r="M538" s="16">
        <v>78.7</v>
      </c>
      <c r="N538" s="16">
        <v>89.7</v>
      </c>
      <c r="O538" s="16">
        <v>87.7</v>
      </c>
      <c r="P538" s="63">
        <v>45599</v>
      </c>
      <c r="Q538" s="63"/>
      <c r="R538" s="43"/>
      <c r="S538" s="27">
        <v>18.4166417839382</v>
      </c>
      <c r="T538" s="34">
        <v>-66.484106799817894</v>
      </c>
    </row>
    <row r="539" spans="1:20" ht="16.5" customHeight="1" x14ac:dyDescent="0.25">
      <c r="A539" t="s">
        <v>55</v>
      </c>
      <c r="B539" s="4">
        <v>6853</v>
      </c>
      <c r="C539" s="185">
        <v>3606853</v>
      </c>
      <c r="D539" t="s">
        <v>106</v>
      </c>
      <c r="E539" t="s">
        <v>170</v>
      </c>
      <c r="F539" t="s">
        <v>170</v>
      </c>
      <c r="G539" s="4"/>
      <c r="H539" s="4"/>
      <c r="I539" s="15" t="s">
        <v>86</v>
      </c>
      <c r="J539" s="19" t="s">
        <v>1231</v>
      </c>
      <c r="K539" t="s">
        <v>1542</v>
      </c>
      <c r="L539" t="s">
        <v>1549</v>
      </c>
      <c r="M539" s="16">
        <v>82.7</v>
      </c>
      <c r="N539" s="16">
        <v>99.7</v>
      </c>
      <c r="O539" s="16">
        <v>99.7</v>
      </c>
      <c r="P539" s="63">
        <v>45599</v>
      </c>
      <c r="Q539" s="63"/>
      <c r="R539" s="43"/>
      <c r="S539" s="27">
        <v>18.4290988426953</v>
      </c>
      <c r="T539" s="34">
        <v>-66.522792660613305</v>
      </c>
    </row>
    <row r="540" spans="1:20" ht="16.5" customHeight="1" x14ac:dyDescent="0.25">
      <c r="A540" t="s">
        <v>55</v>
      </c>
      <c r="B540" s="4">
        <v>499</v>
      </c>
      <c r="C540" s="4">
        <v>6400499</v>
      </c>
      <c r="D540" t="s">
        <v>106</v>
      </c>
      <c r="E540" t="s">
        <v>30</v>
      </c>
      <c r="F540" t="s">
        <v>30</v>
      </c>
      <c r="G540" s="4"/>
      <c r="H540" s="4"/>
      <c r="I540" s="15" t="s">
        <v>1582</v>
      </c>
      <c r="J540" s="19" t="s">
        <v>1235</v>
      </c>
      <c r="K540" t="s">
        <v>1595</v>
      </c>
      <c r="L540" s="15" t="s">
        <v>1236</v>
      </c>
      <c r="M540" s="16">
        <v>79.7</v>
      </c>
      <c r="N540" s="16">
        <v>99.7</v>
      </c>
      <c r="O540" s="16">
        <v>109.7</v>
      </c>
      <c r="P540" s="63">
        <v>45599</v>
      </c>
      <c r="Q540" s="63"/>
      <c r="R540" s="43"/>
      <c r="S540" s="27">
        <v>18.443145821260799</v>
      </c>
      <c r="T540" s="34">
        <v>-66.499967199845202</v>
      </c>
    </row>
    <row r="541" spans="1:20" ht="16.5" customHeight="1" x14ac:dyDescent="0.3">
      <c r="A541" t="s">
        <v>55</v>
      </c>
      <c r="B541" s="4">
        <v>3056</v>
      </c>
      <c r="C541" s="4">
        <v>3603056</v>
      </c>
      <c r="D541" t="s">
        <v>106</v>
      </c>
      <c r="E541" t="s">
        <v>2046</v>
      </c>
      <c r="F541" t="s">
        <v>2046</v>
      </c>
      <c r="G541" s="4" t="s">
        <v>169</v>
      </c>
      <c r="H541" s="92">
        <v>44835</v>
      </c>
      <c r="I541" s="15" t="s">
        <v>86</v>
      </c>
      <c r="J541" s="19" t="s">
        <v>1231</v>
      </c>
      <c r="K541" t="s">
        <v>442</v>
      </c>
      <c r="L541" s="15" t="s">
        <v>779</v>
      </c>
      <c r="M541" s="16">
        <v>79.7</v>
      </c>
      <c r="N541" s="16">
        <v>93.7</v>
      </c>
      <c r="P541" s="63">
        <v>45599</v>
      </c>
      <c r="Q541" s="63"/>
      <c r="R541" s="58"/>
      <c r="S541" s="27">
        <v>18.432500000000001</v>
      </c>
      <c r="T541" s="34">
        <v>-66.477900000000005</v>
      </c>
    </row>
    <row r="542" spans="1:20" ht="16.5" customHeight="1" x14ac:dyDescent="0.25">
      <c r="A542" t="s">
        <v>55</v>
      </c>
      <c r="B542" s="4">
        <v>1060</v>
      </c>
      <c r="C542" s="4">
        <v>3601060</v>
      </c>
      <c r="D542" t="s">
        <v>106</v>
      </c>
      <c r="E542" t="s">
        <v>23</v>
      </c>
      <c r="F542" t="s">
        <v>23</v>
      </c>
      <c r="G542" s="4"/>
      <c r="H542" s="4"/>
      <c r="I542" s="15" t="s">
        <v>86</v>
      </c>
      <c r="J542" s="19" t="s">
        <v>1231</v>
      </c>
      <c r="K542" t="s">
        <v>212</v>
      </c>
      <c r="L542" s="15" t="s">
        <v>588</v>
      </c>
      <c r="M542" s="16">
        <v>77.7</v>
      </c>
      <c r="N542" s="16">
        <v>95.7</v>
      </c>
      <c r="P542" s="63">
        <v>45599</v>
      </c>
      <c r="Q542" s="63"/>
      <c r="R542" s="43"/>
      <c r="S542" s="27">
        <v>18.428558611760799</v>
      </c>
      <c r="T542" s="34">
        <v>-66.495071474541604</v>
      </c>
    </row>
    <row r="543" spans="1:20" ht="16.5" customHeight="1" x14ac:dyDescent="0.25">
      <c r="A543" s="132" t="s">
        <v>55</v>
      </c>
      <c r="B543" s="133">
        <v>384</v>
      </c>
      <c r="C543" s="133">
        <v>6400384</v>
      </c>
      <c r="D543" s="132" t="s">
        <v>106</v>
      </c>
      <c r="E543" s="132" t="s">
        <v>23</v>
      </c>
      <c r="F543" s="132" t="s">
        <v>23</v>
      </c>
      <c r="G543" s="133" t="s">
        <v>30</v>
      </c>
      <c r="H543" s="133"/>
      <c r="I543" s="134" t="s">
        <v>1585</v>
      </c>
      <c r="J543" s="135" t="s">
        <v>1230</v>
      </c>
      <c r="K543" s="132" t="s">
        <v>1587</v>
      </c>
      <c r="L543" s="134" t="s">
        <v>1234</v>
      </c>
      <c r="M543" s="16">
        <v>78.7</v>
      </c>
      <c r="N543" s="16">
        <v>96.7</v>
      </c>
      <c r="P543" s="63">
        <v>45599</v>
      </c>
      <c r="Q543" s="106"/>
      <c r="R543" s="137"/>
      <c r="S543" s="141">
        <v>18.438808247695999</v>
      </c>
      <c r="T543" s="142">
        <v>-66.452303645408406</v>
      </c>
    </row>
    <row r="544" spans="1:20" ht="16.5" customHeight="1" x14ac:dyDescent="0.25">
      <c r="A544" t="s">
        <v>55</v>
      </c>
      <c r="B544" s="4">
        <v>1109</v>
      </c>
      <c r="C544" s="4">
        <v>3601109</v>
      </c>
      <c r="D544" t="s">
        <v>106</v>
      </c>
      <c r="E544" t="s">
        <v>169</v>
      </c>
      <c r="F544" t="s">
        <v>169</v>
      </c>
      <c r="G544" s="4" t="s">
        <v>1573</v>
      </c>
      <c r="H544" s="94">
        <v>45566</v>
      </c>
      <c r="I544" s="15" t="s">
        <v>86</v>
      </c>
      <c r="J544" s="19" t="s">
        <v>1230</v>
      </c>
      <c r="K544" t="s">
        <v>232</v>
      </c>
      <c r="L544" s="15" t="s">
        <v>608</v>
      </c>
      <c r="M544" s="16">
        <v>78.7</v>
      </c>
      <c r="N544" s="16">
        <v>98.7</v>
      </c>
      <c r="P544" s="63">
        <v>45599</v>
      </c>
      <c r="Q544" s="63"/>
      <c r="R544" s="43" t="s">
        <v>2196</v>
      </c>
      <c r="S544" s="27">
        <v>18.439030436966199</v>
      </c>
      <c r="T544" s="34">
        <v>-66.442565226048302</v>
      </c>
    </row>
    <row r="545" spans="1:20" ht="16.5" customHeight="1" x14ac:dyDescent="0.25">
      <c r="A545" t="s">
        <v>55</v>
      </c>
      <c r="B545" s="4">
        <v>926</v>
      </c>
      <c r="C545" s="4">
        <v>6400926</v>
      </c>
      <c r="D545" t="s">
        <v>106</v>
      </c>
      <c r="E545" t="s">
        <v>30</v>
      </c>
      <c r="F545" t="s">
        <v>30</v>
      </c>
      <c r="G545" s="4"/>
      <c r="H545" s="4"/>
      <c r="I545" s="15" t="s">
        <v>1582</v>
      </c>
      <c r="J545" s="19" t="s">
        <v>1230</v>
      </c>
      <c r="K545" t="s">
        <v>1642</v>
      </c>
      <c r="L545" s="15" t="s">
        <v>1238</v>
      </c>
      <c r="O545" s="4"/>
      <c r="P545" s="63">
        <v>45599</v>
      </c>
      <c r="Q545" s="106" t="s">
        <v>2159</v>
      </c>
      <c r="R545" s="43"/>
      <c r="S545" s="27">
        <v>18.4373</v>
      </c>
      <c r="T545" s="34">
        <v>-66.461200000000005</v>
      </c>
    </row>
    <row r="546" spans="1:20" ht="16.5" customHeight="1" x14ac:dyDescent="0.25">
      <c r="A546" t="s">
        <v>52</v>
      </c>
      <c r="B546" s="4">
        <v>806</v>
      </c>
      <c r="C546" s="4">
        <v>6400806</v>
      </c>
      <c r="D546" t="s">
        <v>154</v>
      </c>
      <c r="E546" t="s">
        <v>1739</v>
      </c>
      <c r="F546" s="1" t="s">
        <v>1739</v>
      </c>
      <c r="G546" s="4" t="s">
        <v>30</v>
      </c>
      <c r="H546" s="94">
        <v>45566</v>
      </c>
      <c r="I546" s="15" t="s">
        <v>905</v>
      </c>
      <c r="J546" s="19" t="s">
        <v>1239</v>
      </c>
      <c r="K546" t="s">
        <v>1669</v>
      </c>
      <c r="L546" s="15" t="s">
        <v>1240</v>
      </c>
      <c r="M546" s="16">
        <v>84.7</v>
      </c>
      <c r="N546" s="16">
        <v>97.7</v>
      </c>
      <c r="O546" s="16">
        <v>84.7</v>
      </c>
      <c r="P546" s="63">
        <v>45599</v>
      </c>
      <c r="Q546" s="63"/>
      <c r="R546" s="43"/>
      <c r="S546" s="27">
        <v>18.002210999999999</v>
      </c>
      <c r="T546" s="34">
        <v>-65.887595000000005</v>
      </c>
    </row>
    <row r="547" spans="1:20" ht="16.5" customHeight="1" x14ac:dyDescent="0.25">
      <c r="A547" t="s">
        <v>52</v>
      </c>
      <c r="B547" s="4">
        <v>6021</v>
      </c>
      <c r="C547" s="4">
        <v>3606021</v>
      </c>
      <c r="D547" t="s">
        <v>154</v>
      </c>
      <c r="E547" t="s">
        <v>22</v>
      </c>
      <c r="F547" t="s">
        <v>22</v>
      </c>
      <c r="G547" s="4"/>
      <c r="H547" s="4"/>
      <c r="I547" s="15" t="s">
        <v>94</v>
      </c>
      <c r="J547" s="19" t="s">
        <v>1239</v>
      </c>
      <c r="K547" t="s">
        <v>517</v>
      </c>
      <c r="L547" s="15" t="s">
        <v>26</v>
      </c>
      <c r="M547" s="16">
        <v>81.7</v>
      </c>
      <c r="P547" s="63">
        <v>45599</v>
      </c>
      <c r="Q547" s="63"/>
      <c r="R547" s="43"/>
      <c r="S547" s="27">
        <v>18.007300000000001</v>
      </c>
      <c r="T547" s="34">
        <v>-65.901899999999998</v>
      </c>
    </row>
    <row r="548" spans="1:20" ht="16.5" customHeight="1" x14ac:dyDescent="0.25">
      <c r="A548" t="s">
        <v>52</v>
      </c>
      <c r="B548" s="4">
        <v>2200</v>
      </c>
      <c r="C548" s="4">
        <v>3602200</v>
      </c>
      <c r="D548" t="s">
        <v>154</v>
      </c>
      <c r="E548" t="s">
        <v>23</v>
      </c>
      <c r="F548" s="1" t="s">
        <v>23</v>
      </c>
      <c r="G548" s="4" t="s">
        <v>36</v>
      </c>
      <c r="H548" s="4"/>
      <c r="I548" s="15" t="s">
        <v>94</v>
      </c>
      <c r="J548" s="19" t="s">
        <v>1239</v>
      </c>
      <c r="K548" t="s">
        <v>2001</v>
      </c>
      <c r="L548" s="15" t="s">
        <v>731</v>
      </c>
      <c r="O548" s="4"/>
      <c r="P548" s="63">
        <v>45599</v>
      </c>
      <c r="Q548" s="106" t="s">
        <v>2159</v>
      </c>
      <c r="R548" s="43"/>
      <c r="S548" s="27">
        <v>18.009899999999998</v>
      </c>
      <c r="T548" s="34">
        <v>-65.897900000000007</v>
      </c>
    </row>
    <row r="549" spans="1:20" ht="16.5" customHeight="1" x14ac:dyDescent="0.25">
      <c r="A549" t="s">
        <v>51</v>
      </c>
      <c r="B549" s="4">
        <v>816</v>
      </c>
      <c r="C549" s="4">
        <v>3606816</v>
      </c>
      <c r="D549" s="10" t="s">
        <v>105</v>
      </c>
      <c r="E549" t="s">
        <v>23</v>
      </c>
      <c r="F549" t="s">
        <v>1571</v>
      </c>
      <c r="G549" s="4"/>
      <c r="H549" s="4"/>
      <c r="I549" t="s">
        <v>83</v>
      </c>
      <c r="J549" s="80" t="s">
        <v>1245</v>
      </c>
      <c r="K549" t="s">
        <v>1479</v>
      </c>
      <c r="L549" s="15" t="s">
        <v>1515</v>
      </c>
      <c r="M549" s="16">
        <v>78.7</v>
      </c>
      <c r="N549" s="16">
        <v>95.7</v>
      </c>
      <c r="O549" s="16">
        <v>76.7</v>
      </c>
      <c r="P549" s="63">
        <v>45599</v>
      </c>
      <c r="Q549" s="63"/>
      <c r="R549" s="81"/>
      <c r="S549" s="27">
        <v>18.193999999999999</v>
      </c>
      <c r="T549" s="34">
        <v>-67.142600000000002</v>
      </c>
    </row>
    <row r="550" spans="1:20" ht="16.5" customHeight="1" x14ac:dyDescent="0.25">
      <c r="A550" t="s">
        <v>51</v>
      </c>
      <c r="B550" s="4">
        <v>1297</v>
      </c>
      <c r="C550" s="4">
        <v>3601297</v>
      </c>
      <c r="D550" t="s">
        <v>105</v>
      </c>
      <c r="E550" t="s">
        <v>23</v>
      </c>
      <c r="F550" t="s">
        <v>1572</v>
      </c>
      <c r="G550" s="4"/>
      <c r="H550" s="4"/>
      <c r="I550" s="15" t="s">
        <v>83</v>
      </c>
      <c r="J550" s="19" t="s">
        <v>1241</v>
      </c>
      <c r="K550" t="s">
        <v>216</v>
      </c>
      <c r="L550" s="15" t="s">
        <v>1971</v>
      </c>
      <c r="M550" s="16">
        <v>78.7</v>
      </c>
      <c r="N550" s="16">
        <v>95.7</v>
      </c>
      <c r="O550" s="16">
        <v>76.7</v>
      </c>
      <c r="P550" s="63">
        <v>45599</v>
      </c>
      <c r="Q550" s="63"/>
      <c r="R550" s="43"/>
      <c r="S550" s="27">
        <v>18.190987</v>
      </c>
      <c r="T550" s="34">
        <v>-67.143355</v>
      </c>
    </row>
    <row r="551" spans="1:20" ht="16.5" customHeight="1" x14ac:dyDescent="0.25">
      <c r="A551" t="s">
        <v>51</v>
      </c>
      <c r="B551" s="4">
        <v>8010</v>
      </c>
      <c r="C551" s="72">
        <v>3608010</v>
      </c>
      <c r="D551" s="84" t="s">
        <v>105</v>
      </c>
      <c r="E551" s="84" t="s">
        <v>23</v>
      </c>
      <c r="F551" s="85" t="s">
        <v>1571</v>
      </c>
      <c r="G551" s="85"/>
      <c r="H551" s="85"/>
      <c r="I551" s="86" t="s">
        <v>83</v>
      </c>
      <c r="J551" s="19" t="s">
        <v>1242</v>
      </c>
      <c r="K551" s="73" t="s">
        <v>1571</v>
      </c>
      <c r="L551" s="3" t="s">
        <v>1919</v>
      </c>
      <c r="M551" s="16">
        <v>78.7</v>
      </c>
      <c r="N551" s="16">
        <v>95.7</v>
      </c>
      <c r="O551" s="16">
        <v>76.7</v>
      </c>
      <c r="P551" s="63">
        <v>45599</v>
      </c>
      <c r="Q551" s="63"/>
      <c r="R551" s="43"/>
      <c r="S551" s="27">
        <v>18.186671</v>
      </c>
      <c r="T551" s="34">
        <v>-67.151348999999996</v>
      </c>
    </row>
    <row r="552" spans="1:20" ht="16.5" customHeight="1" x14ac:dyDescent="0.25">
      <c r="A552" t="s">
        <v>51</v>
      </c>
      <c r="B552" s="4">
        <v>838</v>
      </c>
      <c r="C552" s="4">
        <v>3606838</v>
      </c>
      <c r="D552" t="s">
        <v>105</v>
      </c>
      <c r="E552" t="s">
        <v>23</v>
      </c>
      <c r="F552" t="s">
        <v>1571</v>
      </c>
      <c r="G552" s="4"/>
      <c r="H552" s="4"/>
      <c r="I552" s="15" t="s">
        <v>83</v>
      </c>
      <c r="J552" s="19" t="s">
        <v>1241</v>
      </c>
      <c r="K552" t="s">
        <v>1493</v>
      </c>
      <c r="L552" t="s">
        <v>1497</v>
      </c>
      <c r="M552" s="16">
        <v>78.7</v>
      </c>
      <c r="N552" s="16">
        <v>91.7</v>
      </c>
      <c r="O552" s="16">
        <v>77.7</v>
      </c>
      <c r="P552" s="63">
        <v>45599</v>
      </c>
      <c r="Q552" s="63"/>
      <c r="R552" s="43"/>
      <c r="S552" s="33">
        <v>18.161788999999999</v>
      </c>
      <c r="T552" s="34">
        <v>-67.149580999999998</v>
      </c>
    </row>
    <row r="553" spans="1:20" ht="16.5" customHeight="1" x14ac:dyDescent="0.25">
      <c r="A553" t="s">
        <v>51</v>
      </c>
      <c r="B553" s="4">
        <v>1012</v>
      </c>
      <c r="C553" s="4">
        <v>3601012</v>
      </c>
      <c r="D553" t="s">
        <v>105</v>
      </c>
      <c r="E553" t="s">
        <v>170</v>
      </c>
      <c r="F553" t="s">
        <v>170</v>
      </c>
      <c r="G553" s="4"/>
      <c r="H553" s="4"/>
      <c r="I553" s="15" t="s">
        <v>83</v>
      </c>
      <c r="J553" s="19" t="s">
        <v>1241</v>
      </c>
      <c r="K553" t="s">
        <v>190</v>
      </c>
      <c r="L553" s="15" t="s">
        <v>1972</v>
      </c>
      <c r="M553" s="16">
        <v>76.7</v>
      </c>
      <c r="N553" s="16">
        <v>89.7</v>
      </c>
      <c r="O553" s="16">
        <v>78.7</v>
      </c>
      <c r="P553" s="63">
        <v>45599</v>
      </c>
      <c r="Q553" s="63"/>
      <c r="R553" s="43"/>
      <c r="S553" s="33">
        <v>18.181612999999999</v>
      </c>
      <c r="T553" s="34">
        <v>-67.144126999999997</v>
      </c>
    </row>
    <row r="554" spans="1:20" ht="16.5" customHeight="1" x14ac:dyDescent="0.25">
      <c r="A554" t="s">
        <v>51</v>
      </c>
      <c r="B554" s="4">
        <v>6774</v>
      </c>
      <c r="C554" s="4">
        <v>3606774</v>
      </c>
      <c r="D554" t="s">
        <v>105</v>
      </c>
      <c r="E554" t="s">
        <v>22</v>
      </c>
      <c r="F554" t="s">
        <v>22</v>
      </c>
      <c r="G554" s="4"/>
      <c r="H554" s="4"/>
      <c r="I554" s="15" t="s">
        <v>83</v>
      </c>
      <c r="J554" s="19" t="s">
        <v>1241</v>
      </c>
      <c r="K554" t="s">
        <v>547</v>
      </c>
      <c r="L554" s="15" t="s">
        <v>892</v>
      </c>
      <c r="M554" s="16">
        <v>79.7</v>
      </c>
      <c r="N554" s="16">
        <v>95.7</v>
      </c>
      <c r="O554" s="16">
        <v>78.7</v>
      </c>
      <c r="P554" s="63">
        <v>45599</v>
      </c>
      <c r="Q554" s="63"/>
      <c r="R554" s="43"/>
      <c r="S554" s="33">
        <v>18.223752999999999</v>
      </c>
      <c r="T554" s="34">
        <v>-67.157875000000004</v>
      </c>
    </row>
    <row r="555" spans="1:20" ht="16.5" customHeight="1" x14ac:dyDescent="0.25">
      <c r="A555" t="s">
        <v>51</v>
      </c>
      <c r="B555" s="4">
        <v>841</v>
      </c>
      <c r="C555" s="4">
        <v>3606841</v>
      </c>
      <c r="D555" t="s">
        <v>105</v>
      </c>
      <c r="E555" t="s">
        <v>23</v>
      </c>
      <c r="F555" t="s">
        <v>1572</v>
      </c>
      <c r="G555" s="4"/>
      <c r="H555" s="4"/>
      <c r="I555" s="15" t="s">
        <v>83</v>
      </c>
      <c r="J555" s="19" t="s">
        <v>1241</v>
      </c>
      <c r="K555" t="s">
        <v>1904</v>
      </c>
      <c r="L555" t="s">
        <v>1500</v>
      </c>
      <c r="M555" s="16">
        <v>78.7</v>
      </c>
      <c r="N555" s="16">
        <v>94.7</v>
      </c>
      <c r="O555" s="16">
        <v>79.7</v>
      </c>
      <c r="P555" s="63">
        <v>45599</v>
      </c>
      <c r="Q555" s="63"/>
      <c r="R555" s="43"/>
      <c r="S555" s="33">
        <v>18.208252999999999</v>
      </c>
      <c r="T555" s="34">
        <v>-67.124917999999994</v>
      </c>
    </row>
    <row r="556" spans="1:20" ht="16.5" customHeight="1" x14ac:dyDescent="0.25">
      <c r="A556" t="s">
        <v>51</v>
      </c>
      <c r="B556" s="4">
        <v>1235</v>
      </c>
      <c r="C556" s="4">
        <v>3601235</v>
      </c>
      <c r="D556" t="s">
        <v>105</v>
      </c>
      <c r="E556" t="s">
        <v>23</v>
      </c>
      <c r="F556" t="s">
        <v>1571</v>
      </c>
      <c r="G556" s="4"/>
      <c r="H556" s="4"/>
      <c r="I556" s="15" t="s">
        <v>83</v>
      </c>
      <c r="J556" s="19" t="s">
        <v>1242</v>
      </c>
      <c r="K556" t="s">
        <v>1243</v>
      </c>
      <c r="L556" s="15" t="s">
        <v>647</v>
      </c>
      <c r="M556" s="16">
        <v>78.7</v>
      </c>
      <c r="N556" s="16">
        <v>95.7</v>
      </c>
      <c r="O556" s="16">
        <v>80.7</v>
      </c>
      <c r="P556" s="63">
        <v>45599</v>
      </c>
      <c r="Q556" s="63"/>
      <c r="R556" s="43"/>
      <c r="S556" s="33">
        <v>18.153341000000001</v>
      </c>
      <c r="T556" s="34">
        <v>-67.141694000000001</v>
      </c>
    </row>
    <row r="557" spans="1:20" ht="16.5" customHeight="1" x14ac:dyDescent="0.25">
      <c r="A557" s="150" t="s">
        <v>51</v>
      </c>
      <c r="B557" s="129">
        <v>160</v>
      </c>
      <c r="C557" s="129">
        <v>6400160</v>
      </c>
      <c r="D557" s="150" t="s">
        <v>105</v>
      </c>
      <c r="E557" s="150" t="s">
        <v>23</v>
      </c>
      <c r="F557" s="150" t="s">
        <v>1571</v>
      </c>
      <c r="G557" s="129" t="s">
        <v>1739</v>
      </c>
      <c r="H557" s="170">
        <v>45444</v>
      </c>
      <c r="I557" s="151" t="s">
        <v>1581</v>
      </c>
      <c r="J557" s="152" t="s">
        <v>1242</v>
      </c>
      <c r="K557" s="150" t="s">
        <v>1670</v>
      </c>
      <c r="L557" s="151" t="s">
        <v>1249</v>
      </c>
      <c r="M557" s="171">
        <v>79.7</v>
      </c>
      <c r="N557" s="171">
        <v>95.7</v>
      </c>
      <c r="O557" s="171">
        <v>80.7</v>
      </c>
      <c r="P557" s="63">
        <v>45599</v>
      </c>
      <c r="Q557" s="153"/>
      <c r="R557" s="103" t="s">
        <v>2175</v>
      </c>
      <c r="S557" s="212">
        <v>18.164753000000001</v>
      </c>
      <c r="T557" s="172">
        <v>-67.147730999999993</v>
      </c>
    </row>
    <row r="558" spans="1:20" ht="16.5" customHeight="1" x14ac:dyDescent="0.25">
      <c r="A558" t="s">
        <v>51</v>
      </c>
      <c r="B558" s="4">
        <v>840</v>
      </c>
      <c r="C558" s="4">
        <v>3606840</v>
      </c>
      <c r="D558" t="s">
        <v>105</v>
      </c>
      <c r="E558" t="s">
        <v>23</v>
      </c>
      <c r="F558" t="s">
        <v>2099</v>
      </c>
      <c r="G558" s="4" t="s">
        <v>22</v>
      </c>
      <c r="H558" s="4"/>
      <c r="I558" s="15" t="s">
        <v>83</v>
      </c>
      <c r="J558" s="19" t="s">
        <v>1241</v>
      </c>
      <c r="K558" t="s">
        <v>2049</v>
      </c>
      <c r="L558" t="s">
        <v>1499</v>
      </c>
      <c r="M558" s="16">
        <v>79.7</v>
      </c>
      <c r="N558" s="16">
        <v>98.7</v>
      </c>
      <c r="O558" s="16">
        <v>81.7</v>
      </c>
      <c r="P558" s="63">
        <v>45599</v>
      </c>
      <c r="Q558" s="63"/>
      <c r="R558" s="43" t="s">
        <v>2108</v>
      </c>
      <c r="S558" s="33">
        <v>18.173798999999999</v>
      </c>
      <c r="T558" s="34">
        <v>-67.175151</v>
      </c>
    </row>
    <row r="559" spans="1:20" ht="16.5" customHeight="1" x14ac:dyDescent="0.25">
      <c r="A559" t="s">
        <v>51</v>
      </c>
      <c r="B559" s="4">
        <v>23</v>
      </c>
      <c r="C559" s="4">
        <v>6400023</v>
      </c>
      <c r="D559" t="s">
        <v>105</v>
      </c>
      <c r="E559" t="s">
        <v>1739</v>
      </c>
      <c r="F559" t="s">
        <v>1739</v>
      </c>
      <c r="G559" s="4" t="s">
        <v>30</v>
      </c>
      <c r="H559" s="94">
        <v>44866</v>
      </c>
      <c r="I559" s="15" t="s">
        <v>1581</v>
      </c>
      <c r="J559" s="19" t="s">
        <v>1241</v>
      </c>
      <c r="K559" t="s">
        <v>2055</v>
      </c>
      <c r="L559" s="15" t="s">
        <v>1244</v>
      </c>
      <c r="M559" s="16">
        <v>81.7</v>
      </c>
      <c r="N559" s="16">
        <v>98.7</v>
      </c>
      <c r="O559" s="16">
        <v>82.7</v>
      </c>
      <c r="P559" s="63">
        <v>45599</v>
      </c>
      <c r="Q559" s="63"/>
      <c r="R559" s="43"/>
      <c r="S559" s="33">
        <v>18.209277</v>
      </c>
      <c r="T559" s="34">
        <v>-67.143742000000003</v>
      </c>
    </row>
    <row r="560" spans="1:20" ht="16.5" customHeight="1" x14ac:dyDescent="0.25">
      <c r="A560" t="s">
        <v>51</v>
      </c>
      <c r="B560" s="4">
        <v>2169</v>
      </c>
      <c r="C560" s="4">
        <v>3602169</v>
      </c>
      <c r="D560" t="s">
        <v>105</v>
      </c>
      <c r="E560" t="s">
        <v>36</v>
      </c>
      <c r="F560" t="s">
        <v>36</v>
      </c>
      <c r="G560" s="4"/>
      <c r="H560" s="4"/>
      <c r="I560" s="15" t="s">
        <v>83</v>
      </c>
      <c r="J560" s="19" t="s">
        <v>1241</v>
      </c>
      <c r="K560" t="s">
        <v>1856</v>
      </c>
      <c r="L560" s="15" t="s">
        <v>723</v>
      </c>
      <c r="M560" s="16">
        <v>84.7</v>
      </c>
      <c r="N560" s="16">
        <v>97.7</v>
      </c>
      <c r="O560" s="16">
        <v>83.7</v>
      </c>
      <c r="P560" s="63">
        <v>45599</v>
      </c>
      <c r="Q560" s="63"/>
      <c r="R560" s="43"/>
      <c r="S560" s="33">
        <v>18.187840000000001</v>
      </c>
      <c r="T560" s="34">
        <v>-67.142923999999994</v>
      </c>
    </row>
    <row r="561" spans="1:20" ht="16.5" customHeight="1" x14ac:dyDescent="0.25">
      <c r="A561" t="s">
        <v>51</v>
      </c>
      <c r="B561" s="4">
        <v>964</v>
      </c>
      <c r="C561" s="4">
        <v>6400964</v>
      </c>
      <c r="D561" t="s">
        <v>105</v>
      </c>
      <c r="E561" t="s">
        <v>1739</v>
      </c>
      <c r="F561" t="s">
        <v>1739</v>
      </c>
      <c r="G561" s="4" t="s">
        <v>30</v>
      </c>
      <c r="H561" s="4"/>
      <c r="I561" s="15" t="s">
        <v>1581</v>
      </c>
      <c r="J561" s="19" t="s">
        <v>1241</v>
      </c>
      <c r="K561" t="s">
        <v>1671</v>
      </c>
      <c r="L561" s="15" t="s">
        <v>1254</v>
      </c>
      <c r="M561" s="16">
        <v>79.7</v>
      </c>
      <c r="N561" s="16">
        <v>96.7</v>
      </c>
      <c r="O561" s="16">
        <v>84.7</v>
      </c>
      <c r="P561" s="63">
        <v>45599</v>
      </c>
      <c r="Q561" s="63"/>
      <c r="R561" s="43"/>
      <c r="S561" s="33">
        <v>18.205966</v>
      </c>
      <c r="T561" s="34">
        <v>-67.129795999999999</v>
      </c>
    </row>
    <row r="562" spans="1:20" ht="16.5" customHeight="1" x14ac:dyDescent="0.25">
      <c r="A562" t="s">
        <v>51</v>
      </c>
      <c r="B562" s="4">
        <v>2002</v>
      </c>
      <c r="C562" s="4">
        <v>3602002</v>
      </c>
      <c r="D562" t="s">
        <v>105</v>
      </c>
      <c r="E562" t="s">
        <v>36</v>
      </c>
      <c r="F562" t="s">
        <v>36</v>
      </c>
      <c r="G562" s="4"/>
      <c r="H562" s="4"/>
      <c r="I562" s="15" t="s">
        <v>83</v>
      </c>
      <c r="J562" s="19" t="s">
        <v>1242</v>
      </c>
      <c r="K562" t="s">
        <v>294</v>
      </c>
      <c r="L562" s="15" t="s">
        <v>1855</v>
      </c>
      <c r="M562" s="16">
        <v>81.7</v>
      </c>
      <c r="N562" s="16">
        <v>96.7</v>
      </c>
      <c r="O562" s="16">
        <v>86.7</v>
      </c>
      <c r="P562" s="63">
        <v>45599</v>
      </c>
      <c r="Q562" s="63"/>
      <c r="R562" s="43"/>
      <c r="S562" s="33">
        <v>18.228200000000001</v>
      </c>
      <c r="T562" s="34">
        <v>-67.160600000000002</v>
      </c>
    </row>
    <row r="563" spans="1:20" ht="16.5" customHeight="1" x14ac:dyDescent="0.25">
      <c r="A563" t="s">
        <v>51</v>
      </c>
      <c r="B563" s="4">
        <v>603</v>
      </c>
      <c r="C563" s="4">
        <v>6400603</v>
      </c>
      <c r="D563" t="s">
        <v>105</v>
      </c>
      <c r="E563" t="s">
        <v>30</v>
      </c>
      <c r="F563" t="s">
        <v>30</v>
      </c>
      <c r="G563" s="4"/>
      <c r="H563" s="4"/>
      <c r="I563" s="15" t="s">
        <v>1581</v>
      </c>
      <c r="J563" s="19" t="s">
        <v>1245</v>
      </c>
      <c r="K563" t="s">
        <v>1251</v>
      </c>
      <c r="L563" s="15" t="s">
        <v>1252</v>
      </c>
      <c r="M563" s="16">
        <v>84.7</v>
      </c>
      <c r="N563" s="16">
        <v>99.7</v>
      </c>
      <c r="O563" s="16">
        <v>86.7</v>
      </c>
      <c r="P563" s="63">
        <v>45599</v>
      </c>
      <c r="Q563" s="63"/>
      <c r="R563" s="43"/>
      <c r="S563" s="33">
        <v>18.205963000000001</v>
      </c>
      <c r="T563" s="34">
        <v>-67.148217000000002</v>
      </c>
    </row>
    <row r="564" spans="1:20" ht="16.5" customHeight="1" x14ac:dyDescent="0.3">
      <c r="A564" t="s">
        <v>51</v>
      </c>
      <c r="B564" s="4">
        <v>3057</v>
      </c>
      <c r="C564" s="4">
        <v>3603057</v>
      </c>
      <c r="D564" t="s">
        <v>105</v>
      </c>
      <c r="E564" t="s">
        <v>2046</v>
      </c>
      <c r="F564" t="s">
        <v>2046</v>
      </c>
      <c r="G564" s="4" t="s">
        <v>169</v>
      </c>
      <c r="H564" s="92">
        <v>44805</v>
      </c>
      <c r="I564" s="15" t="s">
        <v>83</v>
      </c>
      <c r="J564" s="19" t="s">
        <v>1242</v>
      </c>
      <c r="K564" t="s">
        <v>443</v>
      </c>
      <c r="L564" s="15" t="s">
        <v>1968</v>
      </c>
      <c r="M564" s="16">
        <v>82.7</v>
      </c>
      <c r="N564" s="16">
        <v>98.7</v>
      </c>
      <c r="O564" s="16">
        <v>91.7</v>
      </c>
      <c r="P564" s="63">
        <v>45599</v>
      </c>
      <c r="Q564" s="63"/>
      <c r="R564" s="58"/>
      <c r="S564" s="33">
        <v>18.249901000000001</v>
      </c>
      <c r="T564" s="34">
        <v>-67.160230999999996</v>
      </c>
    </row>
    <row r="565" spans="1:20" ht="16.5" customHeight="1" x14ac:dyDescent="0.25">
      <c r="A565" t="s">
        <v>51</v>
      </c>
      <c r="B565" s="4">
        <v>843</v>
      </c>
      <c r="C565" s="4">
        <v>3606843</v>
      </c>
      <c r="D565" t="s">
        <v>105</v>
      </c>
      <c r="E565" t="s">
        <v>23</v>
      </c>
      <c r="F565" t="s">
        <v>23</v>
      </c>
      <c r="G565" s="4"/>
      <c r="H565" s="4"/>
      <c r="I565" s="15" t="s">
        <v>83</v>
      </c>
      <c r="J565" s="19" t="s">
        <v>1241</v>
      </c>
      <c r="K565" t="s">
        <v>14</v>
      </c>
      <c r="L565" t="s">
        <v>1502</v>
      </c>
      <c r="M565" s="16">
        <v>77.7</v>
      </c>
      <c r="N565" s="16">
        <v>93.7</v>
      </c>
      <c r="P565" s="63">
        <v>45599</v>
      </c>
      <c r="Q565" s="63"/>
      <c r="R565" s="43"/>
      <c r="S565" s="33">
        <v>18.241</v>
      </c>
      <c r="T565" s="34">
        <v>-67.160189000000003</v>
      </c>
    </row>
    <row r="566" spans="1:20" ht="16.5" customHeight="1" x14ac:dyDescent="0.25">
      <c r="A566" t="s">
        <v>51</v>
      </c>
      <c r="B566" s="4">
        <v>835</v>
      </c>
      <c r="C566" s="4">
        <v>3606835</v>
      </c>
      <c r="D566" t="s">
        <v>105</v>
      </c>
      <c r="E566" t="s">
        <v>170</v>
      </c>
      <c r="F566" t="s">
        <v>170</v>
      </c>
      <c r="G566" s="4"/>
      <c r="H566" s="4"/>
      <c r="I566" s="15" t="s">
        <v>83</v>
      </c>
      <c r="J566" s="19" t="s">
        <v>1241</v>
      </c>
      <c r="K566"/>
      <c r="L566" t="s">
        <v>1494</v>
      </c>
      <c r="M566" s="16">
        <v>78.7</v>
      </c>
      <c r="N566" s="16">
        <v>95.7</v>
      </c>
      <c r="P566" s="63">
        <v>45599</v>
      </c>
      <c r="Q566" s="63"/>
      <c r="R566" s="43"/>
      <c r="S566" s="33">
        <v>18.205086999999999</v>
      </c>
      <c r="T566" s="34">
        <v>-67.140546000000001</v>
      </c>
    </row>
    <row r="567" spans="1:20" ht="16.5" customHeight="1" x14ac:dyDescent="0.25">
      <c r="A567" t="s">
        <v>51</v>
      </c>
      <c r="B567" s="4">
        <v>842</v>
      </c>
      <c r="C567" s="4">
        <v>3606842</v>
      </c>
      <c r="D567" t="s">
        <v>105</v>
      </c>
      <c r="E567" t="s">
        <v>22</v>
      </c>
      <c r="F567" t="s">
        <v>22</v>
      </c>
      <c r="G567" s="4"/>
      <c r="H567" s="4"/>
      <c r="I567" s="15" t="s">
        <v>83</v>
      </c>
      <c r="J567" s="19" t="s">
        <v>1241</v>
      </c>
      <c r="K567" t="s">
        <v>1973</v>
      </c>
      <c r="L567" t="s">
        <v>1501</v>
      </c>
      <c r="M567" s="16">
        <v>79.7</v>
      </c>
      <c r="N567" s="16">
        <v>95.7</v>
      </c>
      <c r="P567" s="63">
        <v>45599</v>
      </c>
      <c r="Q567" s="63"/>
      <c r="R567" s="43"/>
      <c r="S567" s="40">
        <v>18.210028999999999</v>
      </c>
      <c r="T567" s="41">
        <v>-67.119838000000001</v>
      </c>
    </row>
    <row r="568" spans="1:20" ht="16.5" customHeight="1" x14ac:dyDescent="0.25">
      <c r="A568" t="s">
        <v>51</v>
      </c>
      <c r="B568" s="4">
        <v>650</v>
      </c>
      <c r="C568" s="4">
        <v>6400650</v>
      </c>
      <c r="D568" t="s">
        <v>105</v>
      </c>
      <c r="E568" t="s">
        <v>1739</v>
      </c>
      <c r="F568" t="s">
        <v>1739</v>
      </c>
      <c r="G568" s="4" t="s">
        <v>30</v>
      </c>
      <c r="H568" s="4"/>
      <c r="I568" s="15" t="s">
        <v>1581</v>
      </c>
      <c r="J568" s="19" t="s">
        <v>1245</v>
      </c>
      <c r="K568" t="s">
        <v>1654</v>
      </c>
      <c r="L568" s="15" t="s">
        <v>1253</v>
      </c>
      <c r="M568" s="16">
        <v>80.7</v>
      </c>
      <c r="N568" s="16">
        <v>95.7</v>
      </c>
      <c r="P568" s="63">
        <v>45599</v>
      </c>
      <c r="Q568" s="63"/>
      <c r="R568" s="43"/>
      <c r="S568" s="33">
        <v>18.204048</v>
      </c>
      <c r="T568" s="34">
        <v>-67.151743999999994</v>
      </c>
    </row>
    <row r="569" spans="1:20" ht="16.5" customHeight="1" x14ac:dyDescent="0.25">
      <c r="A569" t="s">
        <v>51</v>
      </c>
      <c r="B569" s="4">
        <v>837</v>
      </c>
      <c r="C569" s="4">
        <v>3606837</v>
      </c>
      <c r="D569" t="s">
        <v>105</v>
      </c>
      <c r="E569" t="s">
        <v>170</v>
      </c>
      <c r="F569" t="s">
        <v>170</v>
      </c>
      <c r="G569" s="4"/>
      <c r="H569" s="4"/>
      <c r="I569" s="15" t="s">
        <v>83</v>
      </c>
      <c r="J569" s="19" t="s">
        <v>1241</v>
      </c>
      <c r="K569"/>
      <c r="L569" t="s">
        <v>1496</v>
      </c>
      <c r="M569" s="16">
        <v>80.7</v>
      </c>
      <c r="N569" s="16">
        <v>95.7</v>
      </c>
      <c r="P569" s="63">
        <v>45599</v>
      </c>
      <c r="Q569" s="63"/>
      <c r="R569" s="43"/>
      <c r="S569" s="33">
        <v>18.169498000000001</v>
      </c>
      <c r="T569" s="34">
        <v>-67.122444999999999</v>
      </c>
    </row>
    <row r="570" spans="1:20" ht="16.5" customHeight="1" x14ac:dyDescent="0.25">
      <c r="A570" t="s">
        <v>51</v>
      </c>
      <c r="B570" s="4">
        <v>939</v>
      </c>
      <c r="C570" s="4">
        <v>6400939</v>
      </c>
      <c r="D570" t="s">
        <v>105</v>
      </c>
      <c r="E570" t="s">
        <v>1739</v>
      </c>
      <c r="F570" t="s">
        <v>1739</v>
      </c>
      <c r="G570" s="4" t="s">
        <v>30</v>
      </c>
      <c r="H570" s="4"/>
      <c r="I570" s="15" t="s">
        <v>1581</v>
      </c>
      <c r="J570" s="19" t="s">
        <v>1245</v>
      </c>
      <c r="K570" t="s">
        <v>1592</v>
      </c>
      <c r="L570" s="15" t="s">
        <v>2050</v>
      </c>
      <c r="M570" s="16">
        <v>80.7</v>
      </c>
      <c r="N570" s="16">
        <v>97.7</v>
      </c>
      <c r="P570" s="63">
        <v>45599</v>
      </c>
      <c r="Q570" s="63"/>
      <c r="R570" s="43"/>
      <c r="S570" s="33">
        <v>18.194714000000001</v>
      </c>
      <c r="T570" s="34">
        <v>-67.142927999999998</v>
      </c>
    </row>
    <row r="571" spans="1:20" ht="16.5" customHeight="1" x14ac:dyDescent="0.3">
      <c r="A571" t="s">
        <v>51</v>
      </c>
      <c r="B571" s="4">
        <v>3083</v>
      </c>
      <c r="C571" s="4">
        <v>3603083</v>
      </c>
      <c r="D571" t="s">
        <v>105</v>
      </c>
      <c r="E571" t="s">
        <v>2046</v>
      </c>
      <c r="F571" t="s">
        <v>2046</v>
      </c>
      <c r="G571" s="4" t="s">
        <v>169</v>
      </c>
      <c r="H571" s="92">
        <v>44835</v>
      </c>
      <c r="I571" s="15" t="s">
        <v>83</v>
      </c>
      <c r="J571" s="19" t="s">
        <v>1242</v>
      </c>
      <c r="K571" t="s">
        <v>1970</v>
      </c>
      <c r="L571" s="15" t="s">
        <v>1969</v>
      </c>
      <c r="M571" s="16">
        <v>81.7</v>
      </c>
      <c r="N571" s="16">
        <v>97.7</v>
      </c>
      <c r="P571" s="63">
        <v>45599</v>
      </c>
      <c r="Q571" s="63"/>
      <c r="R571" s="58"/>
      <c r="S571" s="33">
        <v>18.165077</v>
      </c>
      <c r="T571" s="34">
        <v>-67.148927</v>
      </c>
    </row>
    <row r="572" spans="1:20" ht="16.5" customHeight="1" x14ac:dyDescent="0.25">
      <c r="A572" s="150" t="s">
        <v>51</v>
      </c>
      <c r="B572" s="129">
        <v>839</v>
      </c>
      <c r="C572" s="129">
        <v>3606839</v>
      </c>
      <c r="D572" s="150" t="s">
        <v>105</v>
      </c>
      <c r="E572" s="150" t="s">
        <v>169</v>
      </c>
      <c r="F572" s="150" t="s">
        <v>169</v>
      </c>
      <c r="G572" s="129" t="s">
        <v>23</v>
      </c>
      <c r="H572" s="129"/>
      <c r="I572" s="151" t="s">
        <v>83</v>
      </c>
      <c r="J572" s="152" t="s">
        <v>1241</v>
      </c>
      <c r="K572" s="150" t="s">
        <v>2153</v>
      </c>
      <c r="L572" s="150" t="s">
        <v>1498</v>
      </c>
      <c r="M572" s="16">
        <v>81.7</v>
      </c>
      <c r="N572" s="16">
        <v>97.7</v>
      </c>
      <c r="P572" s="63">
        <v>45599</v>
      </c>
      <c r="Q572" s="153"/>
      <c r="R572" s="103" t="s">
        <v>2154</v>
      </c>
      <c r="S572" s="33">
        <v>18.178732</v>
      </c>
      <c r="T572" s="34">
        <v>-67.171398999999994</v>
      </c>
    </row>
    <row r="573" spans="1:20" ht="16.5" customHeight="1" x14ac:dyDescent="0.25">
      <c r="A573" t="s">
        <v>51</v>
      </c>
      <c r="B573" s="4">
        <v>354</v>
      </c>
      <c r="C573" s="4">
        <v>6400354</v>
      </c>
      <c r="D573" t="s">
        <v>105</v>
      </c>
      <c r="E573" t="s">
        <v>1739</v>
      </c>
      <c r="F573" t="s">
        <v>1739</v>
      </c>
      <c r="G573" s="4" t="s">
        <v>30</v>
      </c>
      <c r="H573" s="94">
        <v>44866</v>
      </c>
      <c r="I573" s="15" t="s">
        <v>83</v>
      </c>
      <c r="J573" s="19" t="s">
        <v>1242</v>
      </c>
      <c r="K573" t="s">
        <v>1671</v>
      </c>
      <c r="L573" s="15" t="s">
        <v>1250</v>
      </c>
      <c r="M573" s="16">
        <v>83.7</v>
      </c>
      <c r="N573" s="16">
        <v>98.7</v>
      </c>
      <c r="P573" s="63">
        <v>45599</v>
      </c>
      <c r="Q573" s="63"/>
      <c r="R573" s="43"/>
      <c r="S573" s="33">
        <v>18.154229000000001</v>
      </c>
      <c r="T573" s="34">
        <v>-67.142454000000001</v>
      </c>
    </row>
    <row r="574" spans="1:20" ht="16.5" customHeight="1" x14ac:dyDescent="0.25">
      <c r="A574" t="s">
        <v>51</v>
      </c>
      <c r="B574" s="4">
        <v>59</v>
      </c>
      <c r="C574" s="4">
        <v>6400059</v>
      </c>
      <c r="D574" t="s">
        <v>105</v>
      </c>
      <c r="E574" t="s">
        <v>30</v>
      </c>
      <c r="F574" t="s">
        <v>30</v>
      </c>
      <c r="G574" s="4"/>
      <c r="H574" s="4"/>
      <c r="I574" s="15" t="s">
        <v>1581</v>
      </c>
      <c r="J574" s="19" t="s">
        <v>1241</v>
      </c>
      <c r="K574" t="s">
        <v>1247</v>
      </c>
      <c r="L574" s="15" t="s">
        <v>1248</v>
      </c>
      <c r="M574" s="16">
        <v>81.7</v>
      </c>
      <c r="N574" s="16">
        <v>99.7</v>
      </c>
      <c r="P574" s="63">
        <v>45599</v>
      </c>
      <c r="Q574" s="63"/>
      <c r="R574" s="43"/>
      <c r="S574" s="40">
        <v>18.229310000000002</v>
      </c>
      <c r="T574" s="41">
        <v>-67.136364999999998</v>
      </c>
    </row>
    <row r="575" spans="1:20" ht="16.5" customHeight="1" x14ac:dyDescent="0.25">
      <c r="A575" t="s">
        <v>51</v>
      </c>
      <c r="B575" s="4">
        <v>2059</v>
      </c>
      <c r="C575" s="4">
        <v>3602059</v>
      </c>
      <c r="D575" t="s">
        <v>105</v>
      </c>
      <c r="E575" t="s">
        <v>36</v>
      </c>
      <c r="F575" t="s">
        <v>36</v>
      </c>
      <c r="G575" s="185"/>
      <c r="H575" s="185"/>
      <c r="I575" s="15" t="s">
        <v>83</v>
      </c>
      <c r="J575" s="19" t="s">
        <v>1241</v>
      </c>
      <c r="K575" s="187" t="s">
        <v>331</v>
      </c>
      <c r="L575" s="15" t="s">
        <v>694</v>
      </c>
      <c r="M575" s="16">
        <v>85.7</v>
      </c>
      <c r="N575" s="16">
        <v>100.7</v>
      </c>
      <c r="P575" s="63">
        <v>45599</v>
      </c>
      <c r="Q575" s="63"/>
      <c r="R575" s="43"/>
      <c r="S575" s="33">
        <v>18.177403000000002</v>
      </c>
      <c r="T575" s="34">
        <v>-67.151657999999998</v>
      </c>
    </row>
    <row r="576" spans="1:20" ht="16.5" customHeight="1" x14ac:dyDescent="0.25">
      <c r="A576" t="s">
        <v>51</v>
      </c>
      <c r="B576" s="4">
        <v>836</v>
      </c>
      <c r="C576" s="4">
        <v>3606836</v>
      </c>
      <c r="D576" t="s">
        <v>105</v>
      </c>
      <c r="E576" t="s">
        <v>169</v>
      </c>
      <c r="F576" t="s">
        <v>169</v>
      </c>
      <c r="G576" s="4"/>
      <c r="H576" s="4"/>
      <c r="I576" s="15" t="s">
        <v>83</v>
      </c>
      <c r="J576" s="19" t="s">
        <v>1245</v>
      </c>
      <c r="K576"/>
      <c r="L576" t="s">
        <v>1495</v>
      </c>
      <c r="O576" s="4"/>
      <c r="P576" s="63">
        <v>45599</v>
      </c>
      <c r="Q576" s="106" t="s">
        <v>2159</v>
      </c>
      <c r="R576" s="43"/>
      <c r="S576" s="33">
        <v>18.201837000000001</v>
      </c>
      <c r="T576" s="34">
        <v>-67.142403999999999</v>
      </c>
    </row>
    <row r="577" spans="1:20" ht="16.5" customHeight="1" x14ac:dyDescent="0.25">
      <c r="A577" t="s">
        <v>51</v>
      </c>
      <c r="B577" s="4">
        <v>55</v>
      </c>
      <c r="C577" s="4">
        <v>6400055</v>
      </c>
      <c r="D577" t="s">
        <v>105</v>
      </c>
      <c r="E577" t="s">
        <v>30</v>
      </c>
      <c r="F577" t="s">
        <v>30</v>
      </c>
      <c r="G577" s="4"/>
      <c r="H577" s="4"/>
      <c r="I577" s="15" t="s">
        <v>1581</v>
      </c>
      <c r="J577" s="19" t="s">
        <v>1245</v>
      </c>
      <c r="K577" t="s">
        <v>1247</v>
      </c>
      <c r="L577" s="15" t="s">
        <v>1246</v>
      </c>
      <c r="O577" s="4"/>
      <c r="P577" s="63">
        <v>45599</v>
      </c>
      <c r="Q577" s="106" t="s">
        <v>2159</v>
      </c>
      <c r="R577" s="43"/>
      <c r="S577" s="33">
        <v>18.203446</v>
      </c>
      <c r="T577" s="34">
        <v>-67.145675999999995</v>
      </c>
    </row>
    <row r="578" spans="1:20" ht="16.5" customHeight="1" x14ac:dyDescent="0.25">
      <c r="A578" t="s">
        <v>51</v>
      </c>
      <c r="B578" s="4">
        <v>5005</v>
      </c>
      <c r="C578" s="4">
        <v>3605005</v>
      </c>
      <c r="D578" t="s">
        <v>105</v>
      </c>
      <c r="E578" t="s">
        <v>23</v>
      </c>
      <c r="F578" t="s">
        <v>23</v>
      </c>
      <c r="G578" s="4"/>
      <c r="H578" s="4"/>
      <c r="I578" s="15" t="s">
        <v>83</v>
      </c>
      <c r="J578" s="19" t="s">
        <v>1241</v>
      </c>
      <c r="K578" t="s">
        <v>496</v>
      </c>
      <c r="L578" s="15" t="s">
        <v>821</v>
      </c>
      <c r="O578" s="4"/>
      <c r="P578" s="63">
        <v>45599</v>
      </c>
      <c r="Q578" s="106" t="s">
        <v>2159</v>
      </c>
      <c r="R578" s="43"/>
      <c r="S578" s="33"/>
      <c r="T578" s="34"/>
    </row>
    <row r="579" spans="1:20" ht="16.5" customHeight="1" x14ac:dyDescent="0.25">
      <c r="A579" t="s">
        <v>51</v>
      </c>
      <c r="B579" s="4">
        <v>1258</v>
      </c>
      <c r="C579" s="4">
        <v>3601258</v>
      </c>
      <c r="D579" t="s">
        <v>165</v>
      </c>
      <c r="E579" t="s">
        <v>23</v>
      </c>
      <c r="F579" t="s">
        <v>1571</v>
      </c>
      <c r="G579" s="4" t="s">
        <v>170</v>
      </c>
      <c r="H579" s="4" t="s">
        <v>1483</v>
      </c>
      <c r="I579" s="15" t="s">
        <v>83</v>
      </c>
      <c r="J579" s="19" t="s">
        <v>1255</v>
      </c>
      <c r="K579" t="s">
        <v>1974</v>
      </c>
      <c r="L579" s="15" t="s">
        <v>653</v>
      </c>
      <c r="M579" s="16">
        <v>77.7</v>
      </c>
      <c r="N579" s="16">
        <v>92.7</v>
      </c>
      <c r="O579" s="16">
        <v>76.7</v>
      </c>
      <c r="P579" s="63">
        <v>45599</v>
      </c>
      <c r="Q579" s="63"/>
      <c r="R579" s="43"/>
      <c r="S579" s="33">
        <v>18.372702</v>
      </c>
      <c r="T579" s="34">
        <v>-67.077191999999997</v>
      </c>
    </row>
    <row r="580" spans="1:20" ht="16.5" customHeight="1" x14ac:dyDescent="0.25">
      <c r="A580" t="s">
        <v>51</v>
      </c>
      <c r="B580" s="4">
        <v>2204</v>
      </c>
      <c r="C580" s="4">
        <v>3602204</v>
      </c>
      <c r="D580" t="s">
        <v>165</v>
      </c>
      <c r="E580" t="s">
        <v>22</v>
      </c>
      <c r="F580" t="s">
        <v>22</v>
      </c>
      <c r="G580" s="4"/>
      <c r="H580" s="4"/>
      <c r="I580" s="15" t="s">
        <v>83</v>
      </c>
      <c r="J580" s="19" t="s">
        <v>1255</v>
      </c>
      <c r="K580" t="s">
        <v>391</v>
      </c>
      <c r="L580" s="15" t="s">
        <v>37</v>
      </c>
      <c r="M580" s="16">
        <v>79.7</v>
      </c>
      <c r="N580" s="16">
        <v>93.7</v>
      </c>
      <c r="O580" s="16">
        <v>77.7</v>
      </c>
      <c r="P580" s="63">
        <v>45599</v>
      </c>
      <c r="Q580" s="106"/>
      <c r="R580" s="43"/>
      <c r="S580" s="123">
        <v>18.395520000000001</v>
      </c>
      <c r="T580" s="59">
        <v>-67.110410000000002</v>
      </c>
    </row>
    <row r="581" spans="1:20" ht="16.5" customHeight="1" x14ac:dyDescent="0.25">
      <c r="A581" t="s">
        <v>51</v>
      </c>
      <c r="B581" s="4">
        <v>1257</v>
      </c>
      <c r="C581" s="4">
        <v>3601257</v>
      </c>
      <c r="D581" t="s">
        <v>165</v>
      </c>
      <c r="E581" t="s">
        <v>23</v>
      </c>
      <c r="F581" t="s">
        <v>1571</v>
      </c>
      <c r="G581" s="4"/>
      <c r="H581" s="4"/>
      <c r="I581" s="15" t="s">
        <v>83</v>
      </c>
      <c r="J581" s="19" t="s">
        <v>1255</v>
      </c>
      <c r="K581" t="s">
        <v>248</v>
      </c>
      <c r="L581" s="15" t="s">
        <v>652</v>
      </c>
      <c r="M581" s="16">
        <v>80.7</v>
      </c>
      <c r="N581" s="16">
        <v>94.7</v>
      </c>
      <c r="O581" s="16">
        <v>79.7</v>
      </c>
      <c r="P581" s="63">
        <v>45599</v>
      </c>
      <c r="Q581" s="63"/>
      <c r="R581" s="43"/>
      <c r="S581" s="33">
        <v>18.396947000000001</v>
      </c>
      <c r="T581" s="34">
        <v>-67.115789000000007</v>
      </c>
    </row>
    <row r="582" spans="1:20" ht="16.5" customHeight="1" x14ac:dyDescent="0.25">
      <c r="A582" t="s">
        <v>51</v>
      </c>
      <c r="B582" s="4">
        <v>2146</v>
      </c>
      <c r="C582" s="4">
        <v>3602146</v>
      </c>
      <c r="D582" t="s">
        <v>165</v>
      </c>
      <c r="E582" t="s">
        <v>36</v>
      </c>
      <c r="F582" t="s">
        <v>36</v>
      </c>
      <c r="G582" s="4"/>
      <c r="H582" s="4"/>
      <c r="I582" s="15" t="s">
        <v>83</v>
      </c>
      <c r="J582" s="19" t="s">
        <v>1255</v>
      </c>
      <c r="K582" t="s">
        <v>372</v>
      </c>
      <c r="L582" s="15" t="s">
        <v>717</v>
      </c>
      <c r="M582" s="16">
        <v>82.7</v>
      </c>
      <c r="N582" s="16">
        <v>97.7</v>
      </c>
      <c r="O582" s="16">
        <v>85.7</v>
      </c>
      <c r="P582" s="63">
        <v>45599</v>
      </c>
      <c r="Q582" s="63"/>
      <c r="R582" s="43"/>
      <c r="S582" s="33">
        <v>18.380354000000001</v>
      </c>
      <c r="T582" s="34">
        <v>-67.090930999999998</v>
      </c>
    </row>
    <row r="583" spans="1:20" ht="16.5" customHeight="1" x14ac:dyDescent="0.25">
      <c r="A583" t="s">
        <v>51</v>
      </c>
      <c r="B583" s="4">
        <v>10101</v>
      </c>
      <c r="C583" s="4">
        <v>3601259</v>
      </c>
      <c r="D583" t="s">
        <v>165</v>
      </c>
      <c r="E583" t="s">
        <v>22</v>
      </c>
      <c r="F583" t="s">
        <v>22</v>
      </c>
      <c r="G583" s="4"/>
      <c r="H583" s="4"/>
      <c r="I583" s="15" t="s">
        <v>83</v>
      </c>
      <c r="J583" s="19" t="s">
        <v>1255</v>
      </c>
      <c r="K583" t="s">
        <v>276</v>
      </c>
      <c r="L583" s="15" t="s">
        <v>654</v>
      </c>
      <c r="M583" s="16">
        <v>78.7</v>
      </c>
      <c r="N583" s="16">
        <v>93.7</v>
      </c>
      <c r="P583" s="63">
        <v>45599</v>
      </c>
      <c r="Q583" s="63"/>
      <c r="R583" s="43"/>
      <c r="S583" s="33">
        <v>18.366144999999999</v>
      </c>
      <c r="T583" s="34">
        <v>-67.054530999999997</v>
      </c>
    </row>
    <row r="584" spans="1:20" ht="16.5" customHeight="1" x14ac:dyDescent="0.25">
      <c r="A584" t="s">
        <v>52</v>
      </c>
      <c r="B584" s="4">
        <v>378</v>
      </c>
      <c r="C584" s="4">
        <v>6400378</v>
      </c>
      <c r="D584" t="s">
        <v>130</v>
      </c>
      <c r="E584" t="s">
        <v>30</v>
      </c>
      <c r="F584" s="1" t="s">
        <v>30</v>
      </c>
      <c r="G584" s="4"/>
      <c r="H584" s="4"/>
      <c r="I584" s="15" t="s">
        <v>1576</v>
      </c>
      <c r="J584" s="19" t="s">
        <v>1454</v>
      </c>
      <c r="K584" t="s">
        <v>1672</v>
      </c>
      <c r="L584" s="15" t="s">
        <v>555</v>
      </c>
      <c r="M584" s="16">
        <v>82.7</v>
      </c>
      <c r="N584" s="16">
        <v>98.7</v>
      </c>
      <c r="O584" s="16">
        <v>84.7</v>
      </c>
      <c r="P584" s="63">
        <v>45599</v>
      </c>
      <c r="Q584" s="63"/>
      <c r="R584" s="43"/>
      <c r="S584" s="33">
        <v>18.273143999999998</v>
      </c>
      <c r="T584" s="34">
        <v>-66.394771000000006</v>
      </c>
    </row>
    <row r="585" spans="1:20" ht="16.5" customHeight="1" x14ac:dyDescent="0.25">
      <c r="A585" t="s">
        <v>55</v>
      </c>
      <c r="B585" s="4">
        <v>6023</v>
      </c>
      <c r="C585" s="4">
        <v>3606023</v>
      </c>
      <c r="D585" t="s">
        <v>130</v>
      </c>
      <c r="E585" t="s">
        <v>22</v>
      </c>
      <c r="F585" t="s">
        <v>22</v>
      </c>
      <c r="G585" s="4"/>
      <c r="H585" s="4"/>
      <c r="I585" s="15" t="s">
        <v>86</v>
      </c>
      <c r="J585" s="19" t="s">
        <v>1256</v>
      </c>
      <c r="K585" t="s">
        <v>518</v>
      </c>
      <c r="L585" s="15" t="s">
        <v>849</v>
      </c>
      <c r="M585" s="16">
        <v>77.7</v>
      </c>
      <c r="O585" s="16">
        <v>85.7</v>
      </c>
      <c r="P585" s="63">
        <v>45599</v>
      </c>
      <c r="Q585" s="63"/>
      <c r="R585" s="43"/>
      <c r="S585" s="33">
        <v>18.3338</v>
      </c>
      <c r="T585" s="34">
        <v>-66.4084</v>
      </c>
    </row>
    <row r="586" spans="1:20" ht="16.5" customHeight="1" x14ac:dyDescent="0.25">
      <c r="A586" t="s">
        <v>55</v>
      </c>
      <c r="B586" s="4">
        <v>2148</v>
      </c>
      <c r="C586" s="4">
        <v>3602148</v>
      </c>
      <c r="D586" t="s">
        <v>130</v>
      </c>
      <c r="E586" t="s">
        <v>36</v>
      </c>
      <c r="F586" t="s">
        <v>36</v>
      </c>
      <c r="G586" s="4"/>
      <c r="H586" s="4"/>
      <c r="I586" s="15" t="s">
        <v>86</v>
      </c>
      <c r="J586" s="19" t="s">
        <v>1257</v>
      </c>
      <c r="K586" t="s">
        <v>1857</v>
      </c>
      <c r="L586" s="15" t="s">
        <v>718</v>
      </c>
      <c r="M586" s="16">
        <v>77.7</v>
      </c>
      <c r="N586" s="16">
        <v>95.7</v>
      </c>
      <c r="O586" s="16">
        <v>87.7</v>
      </c>
      <c r="P586" s="63">
        <v>45599</v>
      </c>
      <c r="Q586" s="63"/>
      <c r="R586" s="43"/>
      <c r="S586" s="33">
        <v>18.3853194841167</v>
      </c>
      <c r="T586" s="34">
        <v>-66.423400418743697</v>
      </c>
    </row>
    <row r="587" spans="1:20" ht="16.5" customHeight="1" x14ac:dyDescent="0.25">
      <c r="A587" t="s">
        <v>55</v>
      </c>
      <c r="B587" s="4">
        <v>2170</v>
      </c>
      <c r="C587" s="4">
        <v>3602170</v>
      </c>
      <c r="D587" t="s">
        <v>130</v>
      </c>
      <c r="E587" t="s">
        <v>36</v>
      </c>
      <c r="F587" t="s">
        <v>36</v>
      </c>
      <c r="G587" s="4"/>
      <c r="H587" s="4"/>
      <c r="I587" s="15" t="s">
        <v>86</v>
      </c>
      <c r="J587" s="19" t="s">
        <v>1258</v>
      </c>
      <c r="K587" t="s">
        <v>381</v>
      </c>
      <c r="L587" s="15" t="s">
        <v>724</v>
      </c>
      <c r="M587" s="16">
        <v>77.7</v>
      </c>
      <c r="N587" s="16">
        <v>95.7</v>
      </c>
      <c r="O587" s="16">
        <v>87.7</v>
      </c>
      <c r="P587" s="63">
        <v>45599</v>
      </c>
      <c r="Q587" s="63"/>
      <c r="R587" s="43"/>
      <c r="S587" s="27">
        <v>18.336155266065099</v>
      </c>
      <c r="T587" s="34">
        <v>-66.414225971887802</v>
      </c>
    </row>
    <row r="588" spans="1:20" ht="16.5" customHeight="1" x14ac:dyDescent="0.25">
      <c r="A588" t="s">
        <v>55</v>
      </c>
      <c r="B588" s="4">
        <v>5111</v>
      </c>
      <c r="C588" s="4">
        <v>3605111</v>
      </c>
      <c r="D588" t="s">
        <v>130</v>
      </c>
      <c r="E588" t="s">
        <v>170</v>
      </c>
      <c r="F588" t="s">
        <v>170</v>
      </c>
      <c r="G588" s="4"/>
      <c r="H588" s="4"/>
      <c r="I588" s="15" t="s">
        <v>86</v>
      </c>
      <c r="J588" s="19" t="s">
        <v>1256</v>
      </c>
      <c r="K588" t="s">
        <v>502</v>
      </c>
      <c r="L588" s="15" t="s">
        <v>834</v>
      </c>
      <c r="M588" s="16">
        <v>79.7</v>
      </c>
      <c r="N588" s="16">
        <v>95.7</v>
      </c>
      <c r="O588" s="16">
        <v>97.7</v>
      </c>
      <c r="P588" s="63">
        <v>45599</v>
      </c>
      <c r="Q588" s="63"/>
      <c r="R588" s="43"/>
      <c r="S588" s="33">
        <v>18.3295672612476</v>
      </c>
      <c r="T588" s="34">
        <v>-66.430408532686201</v>
      </c>
    </row>
    <row r="589" spans="1:20" ht="16.5" customHeight="1" x14ac:dyDescent="0.25">
      <c r="A589" t="s">
        <v>55</v>
      </c>
      <c r="B589" s="4">
        <v>1260</v>
      </c>
      <c r="C589" s="4">
        <v>3601260</v>
      </c>
      <c r="D589" t="s">
        <v>130</v>
      </c>
      <c r="E589" t="s">
        <v>22</v>
      </c>
      <c r="F589" t="s">
        <v>22</v>
      </c>
      <c r="G589" s="4"/>
      <c r="H589" s="4"/>
      <c r="I589" s="15" t="s">
        <v>86</v>
      </c>
      <c r="J589" s="19" t="s">
        <v>1256</v>
      </c>
      <c r="K589" t="s">
        <v>277</v>
      </c>
      <c r="L589" s="15" t="s">
        <v>655</v>
      </c>
      <c r="M589" s="16">
        <v>77.7</v>
      </c>
      <c r="N589" s="16">
        <v>95.7</v>
      </c>
      <c r="P589" s="63">
        <v>45599</v>
      </c>
      <c r="Q589" s="63"/>
      <c r="R589" s="43"/>
      <c r="S589" s="33">
        <v>18.336345458423001</v>
      </c>
      <c r="T589" s="34">
        <v>-66.426769077304797</v>
      </c>
    </row>
    <row r="590" spans="1:20" ht="16.5" customHeight="1" x14ac:dyDescent="0.25">
      <c r="A590" t="s">
        <v>55</v>
      </c>
      <c r="B590" s="4">
        <v>817</v>
      </c>
      <c r="C590" s="4">
        <v>3606817</v>
      </c>
      <c r="D590" t="s">
        <v>130</v>
      </c>
      <c r="E590" s="10" t="s">
        <v>170</v>
      </c>
      <c r="F590" s="10" t="s">
        <v>170</v>
      </c>
      <c r="G590" s="11"/>
      <c r="H590" s="11"/>
      <c r="I590" t="s">
        <v>86</v>
      </c>
      <c r="J590" s="1" t="s">
        <v>1258</v>
      </c>
      <c r="K590" s="10" t="s">
        <v>1466</v>
      </c>
      <c r="L590" s="10" t="s">
        <v>1466</v>
      </c>
      <c r="M590" s="16">
        <v>79.7</v>
      </c>
      <c r="N590" s="16">
        <v>95.7</v>
      </c>
      <c r="P590" s="63">
        <v>45599</v>
      </c>
      <c r="Q590" s="63"/>
      <c r="R590" s="4"/>
      <c r="S590" s="33">
        <v>18.325750241407601</v>
      </c>
      <c r="T590" s="34">
        <v>-66.405523324469598</v>
      </c>
    </row>
    <row r="591" spans="1:20" ht="16.5" customHeight="1" x14ac:dyDescent="0.25">
      <c r="A591" t="s">
        <v>55</v>
      </c>
      <c r="B591" s="4">
        <v>242</v>
      </c>
      <c r="C591" s="185">
        <v>6400242</v>
      </c>
      <c r="D591" s="187" t="s">
        <v>130</v>
      </c>
      <c r="E591" s="187" t="s">
        <v>30</v>
      </c>
      <c r="F591" s="187" t="s">
        <v>30</v>
      </c>
      <c r="G591" s="185"/>
      <c r="H591" s="185"/>
      <c r="I591" s="15" t="s">
        <v>1576</v>
      </c>
      <c r="J591" s="19" t="s">
        <v>1258</v>
      </c>
      <c r="K591" s="187" t="s">
        <v>1259</v>
      </c>
      <c r="L591" s="15" t="s">
        <v>1260</v>
      </c>
      <c r="O591" s="4"/>
      <c r="P591" s="63">
        <v>45599</v>
      </c>
      <c r="Q591" s="106" t="s">
        <v>2159</v>
      </c>
      <c r="R591" s="43"/>
      <c r="S591" s="33">
        <v>18.325463897815499</v>
      </c>
      <c r="T591" s="34">
        <v>-66.402754853909997</v>
      </c>
    </row>
    <row r="592" spans="1:20" ht="16.5" customHeight="1" x14ac:dyDescent="0.25">
      <c r="A592" s="132" t="s">
        <v>52</v>
      </c>
      <c r="B592" s="133">
        <v>961</v>
      </c>
      <c r="C592" s="133">
        <v>6400961</v>
      </c>
      <c r="D592" s="132" t="s">
        <v>160</v>
      </c>
      <c r="E592" s="132" t="s">
        <v>1739</v>
      </c>
      <c r="F592" s="143" t="s">
        <v>1739</v>
      </c>
      <c r="G592" s="133" t="s">
        <v>30</v>
      </c>
      <c r="H592" s="133"/>
      <c r="I592" s="134" t="s">
        <v>905</v>
      </c>
      <c r="J592" s="135" t="s">
        <v>1261</v>
      </c>
      <c r="K592" s="132" t="s">
        <v>1262</v>
      </c>
      <c r="L592" s="134" t="s">
        <v>1263</v>
      </c>
      <c r="M592" s="16">
        <v>84.7</v>
      </c>
      <c r="N592" s="16">
        <v>98.7</v>
      </c>
      <c r="O592" s="16">
        <v>84.7</v>
      </c>
      <c r="P592" s="63">
        <v>45599</v>
      </c>
      <c r="Q592" s="136"/>
      <c r="R592" s="137"/>
      <c r="S592" s="144">
        <v>18.214279999999999</v>
      </c>
      <c r="T592" s="142">
        <v>-65.736441999999997</v>
      </c>
    </row>
    <row r="593" spans="1:20" ht="16.5" customHeight="1" x14ac:dyDescent="0.25">
      <c r="A593" t="s">
        <v>52</v>
      </c>
      <c r="B593" s="4">
        <v>3207</v>
      </c>
      <c r="C593" s="4">
        <v>3603207</v>
      </c>
      <c r="D593" t="s">
        <v>160</v>
      </c>
      <c r="E593" t="s">
        <v>2046</v>
      </c>
      <c r="F593" s="1" t="s">
        <v>2046</v>
      </c>
      <c r="G593" s="4" t="s">
        <v>169</v>
      </c>
      <c r="H593" s="94">
        <v>44958</v>
      </c>
      <c r="I593" s="15" t="s">
        <v>88</v>
      </c>
      <c r="J593" s="19" t="s">
        <v>1261</v>
      </c>
      <c r="K593" t="s">
        <v>489</v>
      </c>
      <c r="L593" s="15" t="s">
        <v>814</v>
      </c>
      <c r="M593" s="16">
        <v>83.7</v>
      </c>
      <c r="N593" s="16">
        <v>98.7</v>
      </c>
      <c r="O593" s="16">
        <v>85.7</v>
      </c>
      <c r="P593" s="63">
        <v>45599</v>
      </c>
      <c r="Q593" s="63"/>
      <c r="R593" s="43"/>
      <c r="S593" s="33">
        <v>18.213004000000002</v>
      </c>
      <c r="T593" s="34">
        <v>-65.726453000000006</v>
      </c>
    </row>
    <row r="594" spans="1:20" ht="16.5" customHeight="1" x14ac:dyDescent="0.25">
      <c r="A594" t="s">
        <v>52</v>
      </c>
      <c r="B594" s="4">
        <v>6522</v>
      </c>
      <c r="C594" s="4">
        <v>3606522</v>
      </c>
      <c r="D594" t="s">
        <v>160</v>
      </c>
      <c r="E594" t="s">
        <v>23</v>
      </c>
      <c r="F594" s="1" t="s">
        <v>23</v>
      </c>
      <c r="G594" s="4"/>
      <c r="H594" s="4"/>
      <c r="I594" s="15" t="s">
        <v>88</v>
      </c>
      <c r="J594" s="19" t="s">
        <v>1261</v>
      </c>
      <c r="K594" t="s">
        <v>535</v>
      </c>
      <c r="L594" s="15" t="s">
        <v>592</v>
      </c>
      <c r="M594" s="16">
        <v>79.7</v>
      </c>
      <c r="N594" s="16">
        <v>95.7</v>
      </c>
      <c r="P594" s="63">
        <v>45599</v>
      </c>
      <c r="Q594" s="63"/>
      <c r="R594" s="43"/>
      <c r="S594" s="33">
        <v>18.218451999999999</v>
      </c>
      <c r="T594" s="34">
        <v>-65.787548999999999</v>
      </c>
    </row>
    <row r="595" spans="1:20" ht="16.5" customHeight="1" x14ac:dyDescent="0.25">
      <c r="A595" t="s">
        <v>52</v>
      </c>
      <c r="B595" s="4">
        <v>6024</v>
      </c>
      <c r="C595" s="4">
        <v>3606024</v>
      </c>
      <c r="D595" t="s">
        <v>160</v>
      </c>
      <c r="E595" t="s">
        <v>2046</v>
      </c>
      <c r="F595" s="1" t="s">
        <v>2046</v>
      </c>
      <c r="G595" s="4" t="s">
        <v>169</v>
      </c>
      <c r="H595" s="94">
        <v>44958</v>
      </c>
      <c r="I595" s="15" t="s">
        <v>88</v>
      </c>
      <c r="J595" s="19" t="s">
        <v>1261</v>
      </c>
      <c r="K595" t="s">
        <v>519</v>
      </c>
      <c r="L595" s="15" t="s">
        <v>850</v>
      </c>
      <c r="M595" s="16">
        <v>84.7</v>
      </c>
      <c r="N595" s="16">
        <v>98.7</v>
      </c>
      <c r="P595" s="63">
        <v>45599</v>
      </c>
      <c r="Q595" s="63"/>
      <c r="R595" s="43"/>
      <c r="S595" s="33">
        <v>18.212475000000001</v>
      </c>
      <c r="T595" s="34">
        <v>-65.741403000000005</v>
      </c>
    </row>
    <row r="596" spans="1:20" ht="16.5" customHeight="1" x14ac:dyDescent="0.25">
      <c r="A596" t="s">
        <v>53</v>
      </c>
      <c r="B596" s="4">
        <v>300</v>
      </c>
      <c r="C596" s="4">
        <v>6400300</v>
      </c>
      <c r="D596" t="s">
        <v>121</v>
      </c>
      <c r="E596" t="s">
        <v>169</v>
      </c>
      <c r="F596" t="s">
        <v>169</v>
      </c>
      <c r="G596" s="4" t="s">
        <v>30</v>
      </c>
      <c r="H596" s="94">
        <v>45536</v>
      </c>
      <c r="I596" s="15" t="s">
        <v>1576</v>
      </c>
      <c r="J596" s="19" t="s">
        <v>997</v>
      </c>
      <c r="K596" t="s">
        <v>180</v>
      </c>
      <c r="L596" s="15" t="s">
        <v>1266</v>
      </c>
      <c r="M596" s="16">
        <v>78.7</v>
      </c>
      <c r="N596" s="16">
        <v>94.7</v>
      </c>
      <c r="O596" s="16">
        <v>79.7</v>
      </c>
      <c r="P596" s="63">
        <v>45599</v>
      </c>
      <c r="Q596" s="63"/>
      <c r="R596" s="43" t="s">
        <v>2195</v>
      </c>
      <c r="S596" s="33">
        <v>18.302544276488899</v>
      </c>
      <c r="T596" s="34">
        <v>-66.234335842644199</v>
      </c>
    </row>
    <row r="597" spans="1:20" ht="16.5" customHeight="1" x14ac:dyDescent="0.25">
      <c r="A597" t="s">
        <v>53</v>
      </c>
      <c r="B597" s="4">
        <v>611</v>
      </c>
      <c r="C597" s="4">
        <v>3610611</v>
      </c>
      <c r="D597" t="s">
        <v>121</v>
      </c>
      <c r="E597" t="s">
        <v>22</v>
      </c>
      <c r="F597" t="s">
        <v>22</v>
      </c>
      <c r="G597" s="4"/>
      <c r="H597" s="4"/>
      <c r="I597" s="15" t="s">
        <v>86</v>
      </c>
      <c r="J597" s="19" t="s">
        <v>997</v>
      </c>
      <c r="K597" t="s">
        <v>2019</v>
      </c>
      <c r="L597" s="15" t="s">
        <v>2018</v>
      </c>
      <c r="M597" s="16">
        <v>79.7</v>
      </c>
      <c r="N597" s="16">
        <v>94.7</v>
      </c>
      <c r="O597" s="16">
        <v>81.7</v>
      </c>
      <c r="P597" s="63">
        <v>45599</v>
      </c>
      <c r="Q597" s="63"/>
      <c r="R597" s="43"/>
      <c r="S597" s="125">
        <v>18.314309999999999</v>
      </c>
      <c r="T597" s="114">
        <v>-66.203940000000003</v>
      </c>
    </row>
    <row r="598" spans="1:20" ht="16.5" customHeight="1" x14ac:dyDescent="0.25">
      <c r="A598" t="s">
        <v>53</v>
      </c>
      <c r="B598" s="4">
        <v>6759</v>
      </c>
      <c r="C598" s="4">
        <v>3606759</v>
      </c>
      <c r="D598" t="s">
        <v>121</v>
      </c>
      <c r="E598" t="s">
        <v>170</v>
      </c>
      <c r="F598" t="s">
        <v>170</v>
      </c>
      <c r="G598" s="4"/>
      <c r="H598" s="4"/>
      <c r="I598" s="15" t="s">
        <v>86</v>
      </c>
      <c r="J598" s="19" t="s">
        <v>997</v>
      </c>
      <c r="K598" t="s">
        <v>545</v>
      </c>
      <c r="L598" s="15" t="s">
        <v>887</v>
      </c>
      <c r="M598" s="16">
        <v>80.7</v>
      </c>
      <c r="N598" s="16">
        <v>100.7</v>
      </c>
      <c r="O598" s="16">
        <v>86.7</v>
      </c>
      <c r="P598" s="63">
        <v>45599</v>
      </c>
      <c r="Q598" s="63"/>
      <c r="R598" s="43"/>
      <c r="S598" s="33">
        <v>18.255499399999898</v>
      </c>
      <c r="T598" s="34">
        <v>-66.307845900000004</v>
      </c>
    </row>
    <row r="599" spans="1:20" ht="16.5" customHeight="1" x14ac:dyDescent="0.25">
      <c r="A599" t="s">
        <v>53</v>
      </c>
      <c r="B599" s="4">
        <v>141</v>
      </c>
      <c r="C599" s="4">
        <v>6400141</v>
      </c>
      <c r="D599" t="s">
        <v>121</v>
      </c>
      <c r="E599" t="s">
        <v>30</v>
      </c>
      <c r="F599" t="s">
        <v>30</v>
      </c>
      <c r="G599" s="4"/>
      <c r="H599" s="4"/>
      <c r="I599" s="15" t="s">
        <v>1576</v>
      </c>
      <c r="J599" s="19" t="s">
        <v>997</v>
      </c>
      <c r="K599" t="s">
        <v>1636</v>
      </c>
      <c r="L599" s="15" t="s">
        <v>1264</v>
      </c>
      <c r="M599" s="16">
        <v>81.7</v>
      </c>
      <c r="N599" s="16">
        <v>99.7</v>
      </c>
      <c r="O599" s="16">
        <v>87.7</v>
      </c>
      <c r="P599" s="63">
        <v>45599</v>
      </c>
      <c r="Q599" s="63"/>
      <c r="R599" s="43"/>
      <c r="S599" s="33">
        <v>18.2593</v>
      </c>
      <c r="T599" s="126">
        <v>-66.283000000000001</v>
      </c>
    </row>
    <row r="600" spans="1:20" ht="16.5" customHeight="1" x14ac:dyDescent="0.25">
      <c r="A600" t="s">
        <v>53</v>
      </c>
      <c r="B600" s="4">
        <v>279</v>
      </c>
      <c r="C600" s="4">
        <v>6400279</v>
      </c>
      <c r="D600" t="s">
        <v>121</v>
      </c>
      <c r="E600" t="s">
        <v>1739</v>
      </c>
      <c r="F600" t="s">
        <v>1739</v>
      </c>
      <c r="G600" s="4" t="s">
        <v>30</v>
      </c>
      <c r="H600" s="4"/>
      <c r="I600" s="15" t="s">
        <v>1576</v>
      </c>
      <c r="J600" s="19" t="s">
        <v>997</v>
      </c>
      <c r="K600" t="s">
        <v>180</v>
      </c>
      <c r="L600" s="15" t="s">
        <v>1265</v>
      </c>
      <c r="M600" s="16">
        <v>82.7</v>
      </c>
      <c r="N600" s="16">
        <v>100.7</v>
      </c>
      <c r="O600" s="16">
        <v>87.7</v>
      </c>
      <c r="P600" s="63">
        <v>45599</v>
      </c>
      <c r="Q600" s="63"/>
      <c r="R600" s="43"/>
      <c r="S600" s="33">
        <v>18.284700000000001</v>
      </c>
      <c r="T600" s="34">
        <v>-66.267200000000003</v>
      </c>
    </row>
    <row r="601" spans="1:20" ht="16.5" customHeight="1" x14ac:dyDescent="0.25">
      <c r="A601" t="s">
        <v>53</v>
      </c>
      <c r="B601" s="4">
        <v>972</v>
      </c>
      <c r="C601" s="4">
        <v>6400972</v>
      </c>
      <c r="D601" t="s">
        <v>121</v>
      </c>
      <c r="E601" t="s">
        <v>1739</v>
      </c>
      <c r="F601" t="s">
        <v>1739</v>
      </c>
      <c r="G601" s="4" t="s">
        <v>30</v>
      </c>
      <c r="H601" s="4"/>
      <c r="I601" s="15" t="s">
        <v>1576</v>
      </c>
      <c r="J601" s="19" t="s">
        <v>1272</v>
      </c>
      <c r="K601" t="s">
        <v>1674</v>
      </c>
      <c r="L601" s="15" t="s">
        <v>1273</v>
      </c>
      <c r="M601" s="16">
        <v>82.7</v>
      </c>
      <c r="N601" s="16">
        <v>97.7</v>
      </c>
      <c r="O601" s="16">
        <v>104.7</v>
      </c>
      <c r="P601" s="63">
        <v>45599</v>
      </c>
      <c r="Q601" s="63"/>
      <c r="R601" s="43"/>
      <c r="S601" s="33">
        <v>18.254631</v>
      </c>
      <c r="T601" s="34">
        <v>-66.241962000000001</v>
      </c>
    </row>
    <row r="602" spans="1:20" ht="16.5" customHeight="1" x14ac:dyDescent="0.25">
      <c r="A602" t="s">
        <v>53</v>
      </c>
      <c r="B602" s="4">
        <v>398</v>
      </c>
      <c r="C602" s="4">
        <v>3600398</v>
      </c>
      <c r="D602" t="s">
        <v>121</v>
      </c>
      <c r="E602" t="s">
        <v>22</v>
      </c>
      <c r="F602" t="s">
        <v>22</v>
      </c>
      <c r="G602" s="4" t="s">
        <v>30</v>
      </c>
      <c r="H602" s="4"/>
      <c r="I602" s="15" t="s">
        <v>86</v>
      </c>
      <c r="J602" s="19" t="s">
        <v>997</v>
      </c>
      <c r="K602" t="s">
        <v>1905</v>
      </c>
      <c r="L602" s="15" t="s">
        <v>1268</v>
      </c>
      <c r="M602" s="16">
        <v>79.7</v>
      </c>
      <c r="N602" s="16">
        <v>93.7</v>
      </c>
      <c r="P602" s="63">
        <v>45599</v>
      </c>
      <c r="Q602" s="63"/>
      <c r="R602" s="43"/>
      <c r="S602" s="33">
        <v>18.2877419414102</v>
      </c>
      <c r="T602" s="34">
        <v>-66.254302190915098</v>
      </c>
    </row>
    <row r="603" spans="1:20" ht="16.5" customHeight="1" x14ac:dyDescent="0.25">
      <c r="A603" t="s">
        <v>53</v>
      </c>
      <c r="B603" s="4">
        <v>3058</v>
      </c>
      <c r="C603" s="4">
        <v>3603058</v>
      </c>
      <c r="D603" t="s">
        <v>121</v>
      </c>
      <c r="E603" t="s">
        <v>2046</v>
      </c>
      <c r="F603" t="s">
        <v>2046</v>
      </c>
      <c r="G603" s="4" t="s">
        <v>169</v>
      </c>
      <c r="H603" s="92">
        <v>44896</v>
      </c>
      <c r="I603" s="15" t="s">
        <v>86</v>
      </c>
      <c r="J603" s="19" t="s">
        <v>997</v>
      </c>
      <c r="K603" t="s">
        <v>444</v>
      </c>
      <c r="L603" s="15" t="s">
        <v>780</v>
      </c>
      <c r="M603" s="16">
        <v>79.7</v>
      </c>
      <c r="N603" s="16">
        <v>97.7</v>
      </c>
      <c r="P603" s="63">
        <v>45599</v>
      </c>
      <c r="Q603" s="63"/>
      <c r="R603" s="43"/>
      <c r="S603" s="33">
        <v>18.285900000000002</v>
      </c>
      <c r="T603" s="34">
        <v>-66.265299999999996</v>
      </c>
    </row>
    <row r="604" spans="1:20" ht="16.5" customHeight="1" x14ac:dyDescent="0.25">
      <c r="A604" s="3" t="s">
        <v>53</v>
      </c>
      <c r="B604" s="72">
        <v>400</v>
      </c>
      <c r="C604" s="72">
        <v>6400400</v>
      </c>
      <c r="D604" s="3" t="s">
        <v>121</v>
      </c>
      <c r="E604" s="3" t="s">
        <v>1739</v>
      </c>
      <c r="F604" s="3" t="s">
        <v>1739</v>
      </c>
      <c r="G604" s="72" t="s">
        <v>30</v>
      </c>
      <c r="H604" s="97">
        <v>44348</v>
      </c>
      <c r="I604" s="73" t="s">
        <v>1576</v>
      </c>
      <c r="J604" s="74" t="s">
        <v>1269</v>
      </c>
      <c r="K604" s="3" t="s">
        <v>1270</v>
      </c>
      <c r="L604" s="73" t="s">
        <v>1271</v>
      </c>
      <c r="M604" s="16">
        <v>80.7</v>
      </c>
      <c r="N604" s="16">
        <v>97.7</v>
      </c>
      <c r="P604" s="63">
        <v>45599</v>
      </c>
      <c r="Q604" s="75"/>
      <c r="R604" s="69"/>
      <c r="S604" s="122">
        <v>18.306545596260499</v>
      </c>
      <c r="T604" s="77">
        <v>-66.261516051360999</v>
      </c>
    </row>
    <row r="605" spans="1:20" ht="16.5" customHeight="1" x14ac:dyDescent="0.25">
      <c r="A605" t="s">
        <v>53</v>
      </c>
      <c r="B605" s="4">
        <v>386</v>
      </c>
      <c r="C605" s="4">
        <v>6400386</v>
      </c>
      <c r="D605" t="s">
        <v>121</v>
      </c>
      <c r="E605" t="s">
        <v>30</v>
      </c>
      <c r="F605" t="s">
        <v>30</v>
      </c>
      <c r="G605" s="4"/>
      <c r="H605" s="4"/>
      <c r="I605" s="15" t="s">
        <v>1576</v>
      </c>
      <c r="J605" s="19" t="s">
        <v>997</v>
      </c>
      <c r="K605" t="s">
        <v>1636</v>
      </c>
      <c r="L605" s="15" t="s">
        <v>998</v>
      </c>
      <c r="M605" s="16">
        <v>80.7</v>
      </c>
      <c r="N605" s="16">
        <v>99.7</v>
      </c>
      <c r="P605" s="63">
        <v>45599</v>
      </c>
      <c r="Q605" s="63"/>
      <c r="R605" s="43"/>
      <c r="S605" s="33">
        <v>18.3057450242169</v>
      </c>
      <c r="T605" s="34">
        <v>-66.222587269076797</v>
      </c>
    </row>
    <row r="606" spans="1:20" ht="16.5" customHeight="1" x14ac:dyDescent="0.25">
      <c r="A606" t="s">
        <v>53</v>
      </c>
      <c r="B606" s="4">
        <v>336</v>
      </c>
      <c r="C606" s="4">
        <v>6400336</v>
      </c>
      <c r="D606" t="s">
        <v>121</v>
      </c>
      <c r="E606" t="s">
        <v>30</v>
      </c>
      <c r="F606" t="s">
        <v>30</v>
      </c>
      <c r="G606" s="4"/>
      <c r="H606" s="4"/>
      <c r="I606" s="15" t="s">
        <v>1576</v>
      </c>
      <c r="J606" s="19" t="s">
        <v>997</v>
      </c>
      <c r="K606" t="s">
        <v>1673</v>
      </c>
      <c r="L606" s="15" t="s">
        <v>1267</v>
      </c>
      <c r="M606" s="16">
        <v>82.7</v>
      </c>
      <c r="N606" s="16">
        <v>99.7</v>
      </c>
      <c r="P606" s="63">
        <v>45599</v>
      </c>
      <c r="Q606" s="63"/>
      <c r="R606" s="43"/>
      <c r="S606" s="33">
        <v>18.2454895335053</v>
      </c>
      <c r="T606" s="34">
        <v>-66.278601182585106</v>
      </c>
    </row>
    <row r="607" spans="1:20" ht="16.5" customHeight="1" x14ac:dyDescent="0.25">
      <c r="A607" t="s">
        <v>52</v>
      </c>
      <c r="B607" s="4">
        <v>6523</v>
      </c>
      <c r="C607" s="4">
        <v>3406523</v>
      </c>
      <c r="D607" t="s">
        <v>139</v>
      </c>
      <c r="E607" t="s">
        <v>23</v>
      </c>
      <c r="F607" s="1" t="s">
        <v>23</v>
      </c>
      <c r="G607" s="4"/>
      <c r="H607" s="4"/>
      <c r="I607" s="15" t="s">
        <v>86</v>
      </c>
      <c r="J607" s="19" t="s">
        <v>1274</v>
      </c>
      <c r="K607" t="s">
        <v>1975</v>
      </c>
      <c r="L607" s="15" t="s">
        <v>875</v>
      </c>
      <c r="M607" s="16">
        <v>78.7</v>
      </c>
      <c r="O607" s="16">
        <v>80.7</v>
      </c>
      <c r="P607" s="63">
        <v>45599</v>
      </c>
      <c r="Q607" s="63"/>
      <c r="R607" s="43"/>
      <c r="S607" s="33">
        <v>18.222923999999999</v>
      </c>
      <c r="T607" s="34">
        <v>-66.393946</v>
      </c>
    </row>
    <row r="608" spans="1:20" ht="16.5" customHeight="1" x14ac:dyDescent="0.25">
      <c r="A608" t="s">
        <v>52</v>
      </c>
      <c r="B608" s="4">
        <v>6525</v>
      </c>
      <c r="C608" s="4">
        <v>3606525</v>
      </c>
      <c r="D608" t="s">
        <v>139</v>
      </c>
      <c r="E608" t="s">
        <v>22</v>
      </c>
      <c r="F608" s="1" t="s">
        <v>22</v>
      </c>
      <c r="G608" s="4"/>
      <c r="H608" s="4"/>
      <c r="I608" s="15" t="s">
        <v>86</v>
      </c>
      <c r="J608" s="19" t="s">
        <v>1274</v>
      </c>
      <c r="K608" t="s">
        <v>536</v>
      </c>
      <c r="L608" s="15" t="s">
        <v>876</v>
      </c>
      <c r="M608" s="16">
        <v>82.7</v>
      </c>
      <c r="N608" s="16">
        <v>94.7</v>
      </c>
      <c r="O608" s="16">
        <v>81.7</v>
      </c>
      <c r="P608" s="63">
        <v>45599</v>
      </c>
      <c r="Q608" s="63"/>
      <c r="R608" s="43"/>
      <c r="S608" s="33">
        <v>18.240628999999998</v>
      </c>
      <c r="T608" s="34">
        <v>-66.397660000000002</v>
      </c>
    </row>
    <row r="609" spans="1:20" ht="16.5" customHeight="1" x14ac:dyDescent="0.25">
      <c r="A609" t="s">
        <v>52</v>
      </c>
      <c r="B609" s="4">
        <v>3208</v>
      </c>
      <c r="C609" s="4">
        <v>3603208</v>
      </c>
      <c r="D609" t="s">
        <v>139</v>
      </c>
      <c r="E609" t="s">
        <v>2046</v>
      </c>
      <c r="F609" s="1" t="s">
        <v>2046</v>
      </c>
      <c r="G609" s="4" t="s">
        <v>169</v>
      </c>
      <c r="H609" s="92">
        <v>44896</v>
      </c>
      <c r="I609" s="15" t="s">
        <v>86</v>
      </c>
      <c r="J609" s="19" t="s">
        <v>1274</v>
      </c>
      <c r="K609" t="s">
        <v>490</v>
      </c>
      <c r="L609" s="15" t="s">
        <v>815</v>
      </c>
      <c r="M609" s="16">
        <v>84.7</v>
      </c>
      <c r="N609" s="16">
        <v>99.7</v>
      </c>
      <c r="O609" s="16">
        <v>85.7</v>
      </c>
      <c r="P609" s="63">
        <v>45599</v>
      </c>
      <c r="Q609" s="63"/>
      <c r="R609" s="43"/>
      <c r="S609" s="33">
        <v>18.227651999999999</v>
      </c>
      <c r="T609" s="34">
        <v>-66.391197000000005</v>
      </c>
    </row>
    <row r="610" spans="1:20" ht="16.5" customHeight="1" x14ac:dyDescent="0.25">
      <c r="A610" t="s">
        <v>52</v>
      </c>
      <c r="B610" s="4">
        <v>5112</v>
      </c>
      <c r="C610" s="4">
        <v>3605112</v>
      </c>
      <c r="D610" t="s">
        <v>156</v>
      </c>
      <c r="E610" t="s">
        <v>170</v>
      </c>
      <c r="F610" s="1" t="s">
        <v>170</v>
      </c>
      <c r="G610" s="4"/>
      <c r="H610" s="4"/>
      <c r="I610" s="15" t="s">
        <v>926</v>
      </c>
      <c r="J610" s="19" t="s">
        <v>1275</v>
      </c>
      <c r="K610" t="s">
        <v>503</v>
      </c>
      <c r="L610" s="15" t="s">
        <v>835</v>
      </c>
      <c r="M610" s="16">
        <v>82.7</v>
      </c>
      <c r="N610" s="16">
        <v>94.7</v>
      </c>
      <c r="O610" s="16">
        <v>82.7</v>
      </c>
      <c r="P610" s="63">
        <v>45599</v>
      </c>
      <c r="Q610" s="63"/>
      <c r="R610" s="43"/>
      <c r="S610" s="33">
        <v>17.994606999999998</v>
      </c>
      <c r="T610" s="34">
        <v>-66.008658999999994</v>
      </c>
    </row>
    <row r="611" spans="1:20" ht="16.5" customHeight="1" x14ac:dyDescent="0.25">
      <c r="A611" t="s">
        <v>52</v>
      </c>
      <c r="B611" s="4">
        <v>1263</v>
      </c>
      <c r="C611" s="4">
        <v>3601263</v>
      </c>
      <c r="D611" t="s">
        <v>156</v>
      </c>
      <c r="E611" t="s">
        <v>22</v>
      </c>
      <c r="F611" s="1" t="s">
        <v>22</v>
      </c>
      <c r="G611" s="4"/>
      <c r="H611" s="4"/>
      <c r="I611" s="15" t="s">
        <v>926</v>
      </c>
      <c r="J611" s="19" t="s">
        <v>1275</v>
      </c>
      <c r="K611" t="s">
        <v>278</v>
      </c>
      <c r="L611" s="15" t="s">
        <v>656</v>
      </c>
      <c r="M611" s="16">
        <v>81.7</v>
      </c>
      <c r="N611" s="16">
        <v>95.7</v>
      </c>
      <c r="O611" s="16">
        <v>86.7</v>
      </c>
      <c r="P611" s="63">
        <v>45599</v>
      </c>
      <c r="Q611" s="63"/>
      <c r="R611" s="43"/>
      <c r="S611" s="33">
        <v>17.995044</v>
      </c>
      <c r="T611" s="34">
        <v>-66.024117000000004</v>
      </c>
    </row>
    <row r="612" spans="1:20" ht="16.5" customHeight="1" x14ac:dyDescent="0.25">
      <c r="A612" t="s">
        <v>52</v>
      </c>
      <c r="B612" s="4">
        <v>3111</v>
      </c>
      <c r="C612" s="4">
        <v>3603111</v>
      </c>
      <c r="D612" t="s">
        <v>156</v>
      </c>
      <c r="E612" t="s">
        <v>2046</v>
      </c>
      <c r="F612" s="1" t="s">
        <v>2046</v>
      </c>
      <c r="G612" s="4" t="s">
        <v>169</v>
      </c>
      <c r="H612" s="94">
        <v>44958</v>
      </c>
      <c r="I612" s="15" t="s">
        <v>926</v>
      </c>
      <c r="J612" s="19" t="s">
        <v>1275</v>
      </c>
      <c r="K612" t="s">
        <v>478</v>
      </c>
      <c r="L612" s="15" t="s">
        <v>803</v>
      </c>
      <c r="M612" s="16">
        <v>80.7</v>
      </c>
      <c r="N612" s="16">
        <v>94.7</v>
      </c>
      <c r="P612" s="63">
        <v>45599</v>
      </c>
      <c r="Q612" s="63"/>
      <c r="R612" s="43"/>
      <c r="S612" s="33">
        <v>17.978376999999998</v>
      </c>
      <c r="T612" s="34">
        <v>-65.972719999999995</v>
      </c>
    </row>
    <row r="613" spans="1:20" ht="16.5" customHeight="1" x14ac:dyDescent="0.25">
      <c r="A613" t="s">
        <v>52</v>
      </c>
      <c r="B613" s="4">
        <v>9998</v>
      </c>
      <c r="C613" s="4">
        <v>3609998</v>
      </c>
      <c r="D613" t="s">
        <v>156</v>
      </c>
      <c r="E613" t="s">
        <v>2046</v>
      </c>
      <c r="F613" s="1" t="s">
        <v>2046</v>
      </c>
      <c r="G613" s="4" t="s">
        <v>169</v>
      </c>
      <c r="H613" s="94">
        <v>44958</v>
      </c>
      <c r="I613" s="15" t="s">
        <v>926</v>
      </c>
      <c r="J613" s="19" t="s">
        <v>1275</v>
      </c>
      <c r="K613" t="s">
        <v>1954</v>
      </c>
      <c r="L613" s="15" t="s">
        <v>1955</v>
      </c>
      <c r="M613" s="16">
        <v>83.7</v>
      </c>
      <c r="N613" s="16">
        <v>98.7</v>
      </c>
      <c r="P613" s="63">
        <v>45599</v>
      </c>
      <c r="Q613" s="63"/>
      <c r="R613" s="43"/>
      <c r="S613" s="33">
        <v>18.005500000000001</v>
      </c>
      <c r="T613" s="34">
        <v>-66.0184</v>
      </c>
    </row>
    <row r="614" spans="1:20" ht="16.5" customHeight="1" x14ac:dyDescent="0.25">
      <c r="A614" t="s">
        <v>52</v>
      </c>
      <c r="B614" s="4">
        <v>2150</v>
      </c>
      <c r="C614" s="4">
        <v>3602150</v>
      </c>
      <c r="D614" t="s">
        <v>156</v>
      </c>
      <c r="E614" t="s">
        <v>36</v>
      </c>
      <c r="F614" s="1" t="s">
        <v>36</v>
      </c>
      <c r="G614" s="4"/>
      <c r="H614" s="4"/>
      <c r="I614" s="15" t="s">
        <v>926</v>
      </c>
      <c r="J614" s="19" t="s">
        <v>1275</v>
      </c>
      <c r="K614" t="s">
        <v>373</v>
      </c>
      <c r="L614" s="15" t="s">
        <v>1858</v>
      </c>
      <c r="M614" s="16">
        <v>84.7</v>
      </c>
      <c r="N614" s="16">
        <v>98.7</v>
      </c>
      <c r="P614" s="63">
        <v>45599</v>
      </c>
      <c r="Q614" s="63"/>
      <c r="R614" s="43"/>
      <c r="S614" s="33">
        <v>18.0017</v>
      </c>
      <c r="T614" s="34">
        <v>-66.0124</v>
      </c>
    </row>
    <row r="615" spans="1:20" ht="16.5" customHeight="1" x14ac:dyDescent="0.25">
      <c r="A615" t="s">
        <v>52</v>
      </c>
      <c r="B615" s="4">
        <v>855</v>
      </c>
      <c r="C615" s="185">
        <v>6400855</v>
      </c>
      <c r="D615" s="187" t="s">
        <v>156</v>
      </c>
      <c r="E615" s="187" t="s">
        <v>30</v>
      </c>
      <c r="F615" s="195" t="s">
        <v>30</v>
      </c>
      <c r="G615" s="185"/>
      <c r="H615" s="185"/>
      <c r="I615" s="15" t="s">
        <v>1583</v>
      </c>
      <c r="J615" s="19" t="s">
        <v>1275</v>
      </c>
      <c r="K615" s="187" t="s">
        <v>1278</v>
      </c>
      <c r="L615" s="15" t="s">
        <v>1279</v>
      </c>
      <c r="O615" s="4"/>
      <c r="P615" s="63">
        <v>45599</v>
      </c>
      <c r="Q615" s="106" t="s">
        <v>2159</v>
      </c>
      <c r="R615" s="43"/>
      <c r="S615" s="33">
        <v>17.99896</v>
      </c>
      <c r="T615" s="34">
        <v>-66.025279999999995</v>
      </c>
    </row>
    <row r="616" spans="1:20" ht="16.5" customHeight="1" x14ac:dyDescent="0.25">
      <c r="A616" t="s">
        <v>52</v>
      </c>
      <c r="B616" s="4">
        <v>834</v>
      </c>
      <c r="C616" s="4">
        <v>6400834</v>
      </c>
      <c r="D616" t="s">
        <v>156</v>
      </c>
      <c r="E616" t="s">
        <v>30</v>
      </c>
      <c r="F616" s="1" t="s">
        <v>30</v>
      </c>
      <c r="G616" s="4"/>
      <c r="H616" s="4"/>
      <c r="I616" s="15" t="s">
        <v>1583</v>
      </c>
      <c r="J616" s="19" t="s">
        <v>1275</v>
      </c>
      <c r="K616" t="s">
        <v>1276</v>
      </c>
      <c r="L616" s="15" t="s">
        <v>1277</v>
      </c>
      <c r="O616" s="4"/>
      <c r="P616" s="63">
        <v>45599</v>
      </c>
      <c r="Q616" s="106" t="s">
        <v>2159</v>
      </c>
      <c r="R616" s="43"/>
      <c r="S616" s="33">
        <v>18.007092</v>
      </c>
      <c r="T616" s="34">
        <v>-66.015968999999998</v>
      </c>
    </row>
    <row r="617" spans="1:20" ht="16.5" customHeight="1" x14ac:dyDescent="0.25">
      <c r="A617" t="s">
        <v>15</v>
      </c>
      <c r="B617" s="4">
        <v>3034</v>
      </c>
      <c r="C617" s="185">
        <v>3603034</v>
      </c>
      <c r="D617" s="187" t="s">
        <v>166</v>
      </c>
      <c r="E617" s="187" t="s">
        <v>22</v>
      </c>
      <c r="F617" s="187" t="s">
        <v>22</v>
      </c>
      <c r="G617" s="185"/>
      <c r="H617" s="185"/>
      <c r="I617" s="15" t="s">
        <v>92</v>
      </c>
      <c r="J617" s="19" t="s">
        <v>93</v>
      </c>
      <c r="K617" s="187" t="s">
        <v>423</v>
      </c>
      <c r="L617" s="15" t="s">
        <v>1906</v>
      </c>
      <c r="M617" s="168">
        <v>79.7</v>
      </c>
      <c r="N617" s="168">
        <v>96.7</v>
      </c>
      <c r="O617" s="168">
        <v>79.7</v>
      </c>
      <c r="P617" s="63">
        <v>45599</v>
      </c>
      <c r="Q617" s="63"/>
      <c r="R617" s="43"/>
      <c r="S617" s="33">
        <v>17.9907</v>
      </c>
      <c r="T617" s="34">
        <v>-66.715000000000003</v>
      </c>
    </row>
    <row r="618" spans="1:20" ht="16.5" customHeight="1" x14ac:dyDescent="0.25">
      <c r="A618" t="s">
        <v>50</v>
      </c>
      <c r="B618" s="4">
        <v>1265</v>
      </c>
      <c r="C618" s="185">
        <v>3601265</v>
      </c>
      <c r="D618" s="187" t="s">
        <v>166</v>
      </c>
      <c r="E618" s="187" t="s">
        <v>22</v>
      </c>
      <c r="F618" s="187" t="s">
        <v>22</v>
      </c>
      <c r="G618" s="185"/>
      <c r="H618" s="185"/>
      <c r="I618" s="15" t="s">
        <v>92</v>
      </c>
      <c r="J618" s="19" t="s">
        <v>1280</v>
      </c>
      <c r="K618" s="187" t="s">
        <v>279</v>
      </c>
      <c r="L618" s="15" t="s">
        <v>657</v>
      </c>
      <c r="M618">
        <v>77.7</v>
      </c>
      <c r="N618">
        <v>94.7</v>
      </c>
      <c r="O618">
        <v>84.7</v>
      </c>
      <c r="P618" s="63">
        <v>45599</v>
      </c>
      <c r="Q618" s="63"/>
      <c r="R618" s="43"/>
      <c r="S618" s="33">
        <v>18.055299999999999</v>
      </c>
      <c r="T618" s="34">
        <v>-66.721699999999998</v>
      </c>
    </row>
    <row r="619" spans="1:20" ht="16.5" customHeight="1" x14ac:dyDescent="0.25">
      <c r="A619" t="s">
        <v>50</v>
      </c>
      <c r="B619" s="4">
        <v>2151</v>
      </c>
      <c r="C619" s="4">
        <v>3602151</v>
      </c>
      <c r="D619" t="s">
        <v>166</v>
      </c>
      <c r="E619" t="s">
        <v>36</v>
      </c>
      <c r="F619" t="s">
        <v>36</v>
      </c>
      <c r="G619" s="4"/>
      <c r="H619" s="94"/>
      <c r="I619" s="15" t="s">
        <v>92</v>
      </c>
      <c r="J619" s="19" t="s">
        <v>1280</v>
      </c>
      <c r="K619" t="s">
        <v>2089</v>
      </c>
      <c r="L619" t="s">
        <v>1780</v>
      </c>
      <c r="M619">
        <v>83.7</v>
      </c>
      <c r="N619">
        <v>97.7</v>
      </c>
      <c r="O619">
        <v>84.7</v>
      </c>
      <c r="P619" s="63">
        <v>45599</v>
      </c>
      <c r="Q619" s="63"/>
      <c r="R619" s="43"/>
      <c r="S619" s="40">
        <v>18.049499999999998</v>
      </c>
      <c r="T619" s="41">
        <v>-66.7196</v>
      </c>
    </row>
    <row r="620" spans="1:20" ht="16.5" customHeight="1" x14ac:dyDescent="0.25">
      <c r="A620" t="s">
        <v>50</v>
      </c>
      <c r="B620" s="4">
        <v>2152</v>
      </c>
      <c r="C620" s="4">
        <v>3602152</v>
      </c>
      <c r="D620" t="s">
        <v>166</v>
      </c>
      <c r="E620" t="s">
        <v>36</v>
      </c>
      <c r="F620" t="s">
        <v>36</v>
      </c>
      <c r="G620" s="4"/>
      <c r="H620" s="4"/>
      <c r="I620" s="15" t="s">
        <v>92</v>
      </c>
      <c r="J620" s="19" t="s">
        <v>1280</v>
      </c>
      <c r="K620" t="s">
        <v>374</v>
      </c>
      <c r="L620" s="15" t="s">
        <v>1860</v>
      </c>
      <c r="M620">
        <v>81.7</v>
      </c>
      <c r="N620">
        <v>94.7</v>
      </c>
      <c r="O620"/>
      <c r="P620" s="63">
        <v>45599</v>
      </c>
      <c r="Q620" s="63"/>
      <c r="R620" s="43"/>
      <c r="S620" s="33">
        <v>18.052800000000001</v>
      </c>
      <c r="T620" s="34">
        <v>-66.721299999999999</v>
      </c>
    </row>
    <row r="621" spans="1:20" ht="16.5" customHeight="1" x14ac:dyDescent="0.25">
      <c r="A621" t="s">
        <v>50</v>
      </c>
      <c r="B621" s="4">
        <v>3112</v>
      </c>
      <c r="C621" s="4">
        <v>3603112</v>
      </c>
      <c r="D621" t="s">
        <v>166</v>
      </c>
      <c r="E621" t="s">
        <v>2046</v>
      </c>
      <c r="F621" t="s">
        <v>2046</v>
      </c>
      <c r="G621" s="4" t="s">
        <v>169</v>
      </c>
      <c r="H621" s="94">
        <v>44866</v>
      </c>
      <c r="I621" s="15" t="s">
        <v>92</v>
      </c>
      <c r="J621" s="19" t="s">
        <v>1280</v>
      </c>
      <c r="K621" t="s">
        <v>479</v>
      </c>
      <c r="L621" s="15" t="s">
        <v>804</v>
      </c>
      <c r="M621">
        <v>80.7</v>
      </c>
      <c r="N621">
        <v>96.7</v>
      </c>
      <c r="O621"/>
      <c r="P621" s="63">
        <v>45599</v>
      </c>
      <c r="Q621" s="63"/>
      <c r="R621" s="43"/>
      <c r="S621" s="33">
        <v>18.051400000000001</v>
      </c>
      <c r="T621" s="34">
        <v>-66.721000000000004</v>
      </c>
    </row>
    <row r="622" spans="1:20" ht="16.5" customHeight="1" x14ac:dyDescent="0.25">
      <c r="A622" t="s">
        <v>50</v>
      </c>
      <c r="B622" s="4">
        <v>2153</v>
      </c>
      <c r="C622" s="4">
        <v>3602153</v>
      </c>
      <c r="D622" t="s">
        <v>166</v>
      </c>
      <c r="E622" t="s">
        <v>36</v>
      </c>
      <c r="F622" t="s">
        <v>36</v>
      </c>
      <c r="G622" s="4"/>
      <c r="H622" s="4"/>
      <c r="I622" s="15" t="s">
        <v>92</v>
      </c>
      <c r="J622" s="19" t="s">
        <v>1280</v>
      </c>
      <c r="K622" t="s">
        <v>375</v>
      </c>
      <c r="L622" s="15" t="s">
        <v>1859</v>
      </c>
      <c r="M622">
        <v>82.7</v>
      </c>
      <c r="N622">
        <v>98.7</v>
      </c>
      <c r="O622"/>
      <c r="P622" s="63">
        <v>45599</v>
      </c>
      <c r="Q622" s="63"/>
      <c r="R622" s="43"/>
      <c r="S622" s="33">
        <v>18.0581</v>
      </c>
      <c r="T622" s="34">
        <v>-66.722300000000004</v>
      </c>
    </row>
    <row r="623" spans="1:20" ht="16.5" customHeight="1" x14ac:dyDescent="0.25">
      <c r="A623" t="s">
        <v>15</v>
      </c>
      <c r="B623" s="4">
        <v>6541</v>
      </c>
      <c r="C623" s="4">
        <v>3606541</v>
      </c>
      <c r="D623" t="s">
        <v>114</v>
      </c>
      <c r="E623" t="s">
        <v>23</v>
      </c>
      <c r="F623" t="s">
        <v>1572</v>
      </c>
      <c r="G623" s="4"/>
      <c r="H623" s="4"/>
      <c r="I623" s="15" t="s">
        <v>926</v>
      </c>
      <c r="J623" s="19" t="s">
        <v>1281</v>
      </c>
      <c r="K623" t="s">
        <v>216</v>
      </c>
      <c r="L623" s="15" t="s">
        <v>854</v>
      </c>
      <c r="M623" s="16">
        <v>77.7</v>
      </c>
      <c r="N623" s="16">
        <v>90.7</v>
      </c>
      <c r="O623" s="16">
        <v>76.7</v>
      </c>
      <c r="P623" s="63">
        <v>45599</v>
      </c>
      <c r="Q623" s="63"/>
      <c r="R623" s="43"/>
      <c r="S623" s="33">
        <v>18.007100000000001</v>
      </c>
      <c r="T623" s="34">
        <v>-66.563699999999997</v>
      </c>
    </row>
    <row r="624" spans="1:20" ht="16.5" customHeight="1" x14ac:dyDescent="0.25">
      <c r="A624" s="3" t="s">
        <v>15</v>
      </c>
      <c r="B624" s="72">
        <v>474</v>
      </c>
      <c r="C624" s="72">
        <v>6400474</v>
      </c>
      <c r="D624" s="3" t="s">
        <v>114</v>
      </c>
      <c r="E624" s="3" t="s">
        <v>23</v>
      </c>
      <c r="F624" s="3" t="s">
        <v>2028</v>
      </c>
      <c r="G624" s="72" t="s">
        <v>30</v>
      </c>
      <c r="H624" s="97">
        <v>45200</v>
      </c>
      <c r="I624" s="73" t="s">
        <v>1583</v>
      </c>
      <c r="J624" s="74" t="s">
        <v>1285</v>
      </c>
      <c r="K624" s="3" t="s">
        <v>1648</v>
      </c>
      <c r="L624" s="73" t="s">
        <v>1291</v>
      </c>
      <c r="M624" s="169">
        <v>76.7</v>
      </c>
      <c r="N624" s="169">
        <v>91.7</v>
      </c>
      <c r="O624" s="169">
        <v>76.7</v>
      </c>
      <c r="P624" s="63">
        <v>45599</v>
      </c>
      <c r="Q624" s="75"/>
      <c r="R624" s="69" t="s">
        <v>2111</v>
      </c>
      <c r="S624" s="122">
        <v>17.996200000000002</v>
      </c>
      <c r="T624" s="77">
        <v>-66.621200000000002</v>
      </c>
    </row>
    <row r="625" spans="1:20" ht="16.5" customHeight="1" x14ac:dyDescent="0.25">
      <c r="A625" t="s">
        <v>15</v>
      </c>
      <c r="B625" s="4">
        <v>913</v>
      </c>
      <c r="C625" s="185">
        <v>3400913</v>
      </c>
      <c r="D625" s="187" t="s">
        <v>114</v>
      </c>
      <c r="E625" s="187" t="s">
        <v>23</v>
      </c>
      <c r="F625" s="187" t="s">
        <v>1571</v>
      </c>
      <c r="G625" s="185" t="s">
        <v>30</v>
      </c>
      <c r="H625" s="185"/>
      <c r="I625" s="15" t="s">
        <v>92</v>
      </c>
      <c r="J625" s="19" t="s">
        <v>1282</v>
      </c>
      <c r="K625" s="187" t="s">
        <v>1532</v>
      </c>
      <c r="L625" s="15" t="s">
        <v>1303</v>
      </c>
      <c r="M625" s="16">
        <v>76.7</v>
      </c>
      <c r="N625" s="16">
        <v>91.7</v>
      </c>
      <c r="O625" s="16">
        <v>76.7</v>
      </c>
      <c r="P625" s="63">
        <v>45599</v>
      </c>
      <c r="Q625" s="63"/>
      <c r="R625" s="43"/>
      <c r="S625" s="33">
        <v>18.020900000000001</v>
      </c>
      <c r="T625" s="34">
        <v>-66.640799999999999</v>
      </c>
    </row>
    <row r="626" spans="1:20" ht="16.5" customHeight="1" x14ac:dyDescent="0.25">
      <c r="A626" t="s">
        <v>15</v>
      </c>
      <c r="B626" s="4">
        <v>916</v>
      </c>
      <c r="C626" s="4">
        <v>3400916</v>
      </c>
      <c r="D626" t="s">
        <v>114</v>
      </c>
      <c r="E626" t="s">
        <v>23</v>
      </c>
      <c r="F626" t="s">
        <v>1571</v>
      </c>
      <c r="G626" s="4" t="s">
        <v>30</v>
      </c>
      <c r="H626" s="4"/>
      <c r="I626" s="15" t="s">
        <v>92</v>
      </c>
      <c r="J626" s="19" t="s">
        <v>1287</v>
      </c>
      <c r="K626" t="s">
        <v>1535</v>
      </c>
      <c r="L626" s="15" t="s">
        <v>1306</v>
      </c>
      <c r="M626" s="16">
        <v>76.7</v>
      </c>
      <c r="N626" s="16">
        <v>91.7</v>
      </c>
      <c r="O626" s="16">
        <v>76.7</v>
      </c>
      <c r="P626" s="63">
        <v>45599</v>
      </c>
      <c r="Q626" s="63"/>
      <c r="R626" s="43"/>
      <c r="S626" s="33">
        <v>18.016300000000001</v>
      </c>
      <c r="T626" s="34">
        <v>-66.612099999999998</v>
      </c>
    </row>
    <row r="627" spans="1:20" ht="16.5" customHeight="1" x14ac:dyDescent="0.25">
      <c r="A627" t="s">
        <v>15</v>
      </c>
      <c r="B627" s="4">
        <v>917</v>
      </c>
      <c r="C627" s="4">
        <v>3400917</v>
      </c>
      <c r="D627" t="s">
        <v>114</v>
      </c>
      <c r="E627" t="s">
        <v>23</v>
      </c>
      <c r="F627" t="s">
        <v>1571</v>
      </c>
      <c r="G627" s="4" t="s">
        <v>30</v>
      </c>
      <c r="H627" s="4"/>
      <c r="I627" s="15" t="s">
        <v>926</v>
      </c>
      <c r="J627" s="19" t="s">
        <v>1284</v>
      </c>
      <c r="K627" t="s">
        <v>1536</v>
      </c>
      <c r="L627" s="15" t="s">
        <v>1984</v>
      </c>
      <c r="M627" s="16">
        <v>76.7</v>
      </c>
      <c r="N627" s="16">
        <v>91.7</v>
      </c>
      <c r="O627" s="16">
        <v>76.7</v>
      </c>
      <c r="P627" s="63">
        <v>45599</v>
      </c>
      <c r="Q627" s="63"/>
      <c r="R627" s="43"/>
      <c r="S627" s="121">
        <v>17.989740000000001</v>
      </c>
      <c r="T627" s="38">
        <v>-66.617340999999996</v>
      </c>
    </row>
    <row r="628" spans="1:20" ht="16.5" customHeight="1" x14ac:dyDescent="0.25">
      <c r="A628" t="s">
        <v>15</v>
      </c>
      <c r="B628" s="4">
        <v>1137</v>
      </c>
      <c r="C628" s="185">
        <v>3601137</v>
      </c>
      <c r="D628" s="187" t="s">
        <v>114</v>
      </c>
      <c r="E628" s="187" t="s">
        <v>23</v>
      </c>
      <c r="F628" s="187" t="s">
        <v>1572</v>
      </c>
      <c r="G628" s="185"/>
      <c r="H628" s="185"/>
      <c r="I628" s="15" t="s">
        <v>92</v>
      </c>
      <c r="J628" s="19" t="s">
        <v>1283</v>
      </c>
      <c r="K628" s="187" t="s">
        <v>240</v>
      </c>
      <c r="L628" s="15" t="s">
        <v>620</v>
      </c>
      <c r="M628" s="16">
        <v>76.7</v>
      </c>
      <c r="N628" s="16">
        <v>91.7</v>
      </c>
      <c r="O628" s="16">
        <v>76.7</v>
      </c>
      <c r="P628" s="63">
        <v>45599</v>
      </c>
      <c r="Q628" s="63"/>
      <c r="R628" s="43"/>
      <c r="S628" s="33">
        <v>18.0122</v>
      </c>
      <c r="T628" s="34">
        <v>-66.628399999999999</v>
      </c>
    </row>
    <row r="629" spans="1:20" ht="16.5" customHeight="1" x14ac:dyDescent="0.25">
      <c r="A629" t="s">
        <v>15</v>
      </c>
      <c r="B629" s="4">
        <v>915</v>
      </c>
      <c r="C629" s="4">
        <v>3400915</v>
      </c>
      <c r="D629" t="s">
        <v>114</v>
      </c>
      <c r="E629" t="s">
        <v>23</v>
      </c>
      <c r="F629" t="s">
        <v>1571</v>
      </c>
      <c r="G629" s="4" t="s">
        <v>30</v>
      </c>
      <c r="H629" s="4"/>
      <c r="I629" s="15" t="s">
        <v>92</v>
      </c>
      <c r="J629" s="19" t="s">
        <v>1283</v>
      </c>
      <c r="K629" t="s">
        <v>1535</v>
      </c>
      <c r="L629" s="15" t="s">
        <v>1305</v>
      </c>
      <c r="M629" s="16">
        <v>76.7</v>
      </c>
      <c r="N629" s="16">
        <v>91.7</v>
      </c>
      <c r="O629" s="16">
        <v>76.7</v>
      </c>
      <c r="P629" s="63">
        <v>45599</v>
      </c>
      <c r="Q629" s="63"/>
      <c r="R629" s="43"/>
      <c r="S629" s="33">
        <v>18.010100000000001</v>
      </c>
      <c r="T629" s="34">
        <v>-66.624300000000005</v>
      </c>
    </row>
    <row r="630" spans="1:20" ht="16.5" customHeight="1" x14ac:dyDescent="0.25">
      <c r="A630" t="s">
        <v>15</v>
      </c>
      <c r="B630" s="4">
        <v>1026</v>
      </c>
      <c r="C630" s="4">
        <v>3601026</v>
      </c>
      <c r="D630" t="s">
        <v>114</v>
      </c>
      <c r="E630" t="s">
        <v>22</v>
      </c>
      <c r="F630" t="s">
        <v>22</v>
      </c>
      <c r="G630" s="4"/>
      <c r="H630" s="4"/>
      <c r="I630" s="15" t="s">
        <v>926</v>
      </c>
      <c r="J630" s="19" t="s">
        <v>1284</v>
      </c>
      <c r="K630" t="s">
        <v>1908</v>
      </c>
      <c r="L630" s="15" t="s">
        <v>1907</v>
      </c>
      <c r="M630" s="16">
        <v>77.7</v>
      </c>
      <c r="N630" s="16">
        <v>92.7</v>
      </c>
      <c r="O630" s="16">
        <v>76.7</v>
      </c>
      <c r="P630" s="63">
        <v>45599</v>
      </c>
      <c r="Q630" s="63"/>
      <c r="R630" s="43"/>
      <c r="S630" s="33">
        <v>17.997499999999999</v>
      </c>
      <c r="T630" s="34">
        <v>-66.614099999999993</v>
      </c>
    </row>
    <row r="631" spans="1:20" ht="16.5" customHeight="1" x14ac:dyDescent="0.25">
      <c r="A631" t="s">
        <v>54</v>
      </c>
      <c r="B631" s="4">
        <v>831</v>
      </c>
      <c r="C631" s="185">
        <v>6400831</v>
      </c>
      <c r="D631" s="187" t="s">
        <v>114</v>
      </c>
      <c r="E631" s="187" t="s">
        <v>30</v>
      </c>
      <c r="F631" s="187" t="s">
        <v>30</v>
      </c>
      <c r="G631" s="185"/>
      <c r="H631" s="185"/>
      <c r="I631" s="15" t="s">
        <v>1583</v>
      </c>
      <c r="J631" s="19" t="s">
        <v>1287</v>
      </c>
      <c r="K631" s="187" t="s">
        <v>1212</v>
      </c>
      <c r="L631" s="15" t="s">
        <v>1298</v>
      </c>
      <c r="M631" s="16">
        <v>77.7</v>
      </c>
      <c r="N631" s="16">
        <v>92.7</v>
      </c>
      <c r="O631" s="16">
        <v>77.7</v>
      </c>
      <c r="P631" s="63">
        <v>45599</v>
      </c>
      <c r="Q631" s="106"/>
      <c r="R631" s="43"/>
      <c r="S631" s="33">
        <v>18.049337000000001</v>
      </c>
      <c r="T631" s="34">
        <v>-66.552278999999999</v>
      </c>
    </row>
    <row r="632" spans="1:20" ht="16.5" customHeight="1" x14ac:dyDescent="0.25">
      <c r="A632" t="s">
        <v>54</v>
      </c>
      <c r="B632" s="4">
        <v>6030</v>
      </c>
      <c r="C632" s="4">
        <v>3606030</v>
      </c>
      <c r="D632" t="s">
        <v>114</v>
      </c>
      <c r="E632" t="s">
        <v>23</v>
      </c>
      <c r="F632" t="s">
        <v>1729</v>
      </c>
      <c r="G632" s="4" t="s">
        <v>22</v>
      </c>
      <c r="H632" s="94">
        <v>44044</v>
      </c>
      <c r="I632" s="15" t="s">
        <v>926</v>
      </c>
      <c r="J632" s="19" t="s">
        <v>1287</v>
      </c>
      <c r="K632" t="s">
        <v>521</v>
      </c>
      <c r="L632" s="15" t="s">
        <v>853</v>
      </c>
      <c r="M632" s="16">
        <v>79.7</v>
      </c>
      <c r="N632" s="16">
        <v>93.7</v>
      </c>
      <c r="O632" s="16">
        <v>77.7</v>
      </c>
      <c r="P632" s="63">
        <v>45599</v>
      </c>
      <c r="Q632" s="63"/>
      <c r="R632" s="43"/>
      <c r="S632" s="33">
        <v>18.047450999999999</v>
      </c>
      <c r="T632" s="34">
        <v>-66.558363999999997</v>
      </c>
    </row>
    <row r="633" spans="1:20" ht="16.5" customHeight="1" x14ac:dyDescent="0.25">
      <c r="A633" t="s">
        <v>15</v>
      </c>
      <c r="B633" s="4">
        <v>1105</v>
      </c>
      <c r="C633" s="4">
        <v>3601105</v>
      </c>
      <c r="D633" t="s">
        <v>114</v>
      </c>
      <c r="E633" t="s">
        <v>22</v>
      </c>
      <c r="F633" t="s">
        <v>22</v>
      </c>
      <c r="G633" s="4"/>
      <c r="H633" s="4"/>
      <c r="I633" s="15" t="s">
        <v>92</v>
      </c>
      <c r="J633" s="19" t="s">
        <v>1286</v>
      </c>
      <c r="K633" t="s">
        <v>230</v>
      </c>
      <c r="L633" t="s">
        <v>1982</v>
      </c>
      <c r="M633" s="16">
        <v>77.7</v>
      </c>
      <c r="N633" s="16">
        <v>93.7</v>
      </c>
      <c r="O633" s="16">
        <v>79.7</v>
      </c>
      <c r="P633" s="63">
        <v>45599</v>
      </c>
      <c r="Q633" s="63"/>
      <c r="R633" s="43"/>
      <c r="S633" s="33">
        <v>17.998799999999999</v>
      </c>
      <c r="T633" s="34">
        <v>-66.627099999999999</v>
      </c>
    </row>
    <row r="634" spans="1:20" ht="16.5" customHeight="1" x14ac:dyDescent="0.25">
      <c r="A634" t="s">
        <v>15</v>
      </c>
      <c r="B634" s="4">
        <v>1004</v>
      </c>
      <c r="C634" s="4">
        <v>3601004</v>
      </c>
      <c r="D634" t="s">
        <v>114</v>
      </c>
      <c r="E634" t="s">
        <v>1739</v>
      </c>
      <c r="F634" t="s">
        <v>1739</v>
      </c>
      <c r="G634" s="4" t="s">
        <v>22</v>
      </c>
      <c r="H634" s="115">
        <v>45347</v>
      </c>
      <c r="I634" s="15" t="s">
        <v>92</v>
      </c>
      <c r="J634" s="19" t="s">
        <v>1283</v>
      </c>
      <c r="K634" t="s">
        <v>195</v>
      </c>
      <c r="L634" s="15" t="s">
        <v>569</v>
      </c>
      <c r="M634" s="16">
        <v>79.7</v>
      </c>
      <c r="N634" s="16">
        <v>93.7</v>
      </c>
      <c r="O634" s="16">
        <v>79.7</v>
      </c>
      <c r="P634" s="63">
        <v>45599</v>
      </c>
      <c r="Q634" s="63"/>
      <c r="R634" s="103" t="s">
        <v>2127</v>
      </c>
      <c r="S634" s="33">
        <v>18.026900000000001</v>
      </c>
      <c r="T634" s="34">
        <v>-66.658600000000007</v>
      </c>
    </row>
    <row r="635" spans="1:20" ht="16.5" customHeight="1" x14ac:dyDescent="0.25">
      <c r="A635" t="s">
        <v>15</v>
      </c>
      <c r="B635" s="4">
        <v>1304</v>
      </c>
      <c r="C635" s="4">
        <v>3601304</v>
      </c>
      <c r="D635" t="s">
        <v>114</v>
      </c>
      <c r="E635" t="s">
        <v>22</v>
      </c>
      <c r="F635" t="s">
        <v>22</v>
      </c>
      <c r="G635" s="4" t="s">
        <v>23</v>
      </c>
      <c r="H635" s="94">
        <v>45340</v>
      </c>
      <c r="I635" s="15" t="s">
        <v>92</v>
      </c>
      <c r="J635" s="19" t="s">
        <v>1283</v>
      </c>
      <c r="K635" t="s">
        <v>2126</v>
      </c>
      <c r="L635" s="187" t="s">
        <v>2124</v>
      </c>
      <c r="M635" s="16">
        <v>79.7</v>
      </c>
      <c r="N635" s="16">
        <v>93.7</v>
      </c>
      <c r="O635" s="16">
        <v>79.7</v>
      </c>
      <c r="P635" s="63">
        <v>45599</v>
      </c>
      <c r="Q635" s="63"/>
      <c r="R635" s="103" t="s">
        <v>2125</v>
      </c>
      <c r="S635" s="33">
        <v>18.004300000000001</v>
      </c>
      <c r="T635" s="34">
        <v>-66.620800000000003</v>
      </c>
    </row>
    <row r="636" spans="1:20" ht="16.5" customHeight="1" x14ac:dyDescent="0.25">
      <c r="A636" t="s">
        <v>15</v>
      </c>
      <c r="B636" s="4">
        <v>1003</v>
      </c>
      <c r="C636" s="4">
        <v>6401003</v>
      </c>
      <c r="D636" t="s">
        <v>114</v>
      </c>
      <c r="E636" t="s">
        <v>1739</v>
      </c>
      <c r="F636" t="s">
        <v>1739</v>
      </c>
      <c r="G636" s="4"/>
      <c r="H636" s="94"/>
      <c r="I636" s="15" t="s">
        <v>1583</v>
      </c>
      <c r="J636" s="19" t="s">
        <v>1285</v>
      </c>
      <c r="K636" t="s">
        <v>2134</v>
      </c>
      <c r="L636" s="157" t="s">
        <v>2132</v>
      </c>
      <c r="M636" s="16">
        <v>77.7</v>
      </c>
      <c r="N636" s="16">
        <v>93.7</v>
      </c>
      <c r="O636" s="16">
        <v>81.7</v>
      </c>
      <c r="P636" s="63">
        <v>45599</v>
      </c>
      <c r="Q636" s="63"/>
      <c r="R636" s="103"/>
      <c r="S636" s="121"/>
      <c r="T636" s="38"/>
    </row>
    <row r="637" spans="1:20" ht="16.5" customHeight="1" x14ac:dyDescent="0.25">
      <c r="A637" t="s">
        <v>15</v>
      </c>
      <c r="B637" s="4">
        <v>1142</v>
      </c>
      <c r="C637" s="4">
        <v>3601142</v>
      </c>
      <c r="D637" t="s">
        <v>114</v>
      </c>
      <c r="E637" t="s">
        <v>1739</v>
      </c>
      <c r="F637" t="s">
        <v>1739</v>
      </c>
      <c r="G637" s="4" t="s">
        <v>1571</v>
      </c>
      <c r="H637" s="94">
        <v>45383</v>
      </c>
      <c r="I637" s="15" t="s">
        <v>92</v>
      </c>
      <c r="J637" s="19" t="s">
        <v>1285</v>
      </c>
      <c r="K637" t="s">
        <v>241</v>
      </c>
      <c r="L637" s="15" t="s">
        <v>621</v>
      </c>
      <c r="M637" s="16">
        <v>78.7</v>
      </c>
      <c r="N637" s="16">
        <v>94.7</v>
      </c>
      <c r="O637" s="16">
        <v>81.7</v>
      </c>
      <c r="P637" s="63">
        <v>45599</v>
      </c>
      <c r="Q637" s="63"/>
      <c r="R637" s="103" t="s">
        <v>2141</v>
      </c>
      <c r="S637" s="33">
        <v>17.990100000000002</v>
      </c>
      <c r="T637" s="34">
        <v>-66.646299999999997</v>
      </c>
    </row>
    <row r="638" spans="1:20" ht="16.5" customHeight="1" x14ac:dyDescent="0.25">
      <c r="A638" t="s">
        <v>15</v>
      </c>
      <c r="B638" s="4">
        <v>3008</v>
      </c>
      <c r="C638" s="4">
        <v>3603008</v>
      </c>
      <c r="D638" t="s">
        <v>114</v>
      </c>
      <c r="E638" t="s">
        <v>2046</v>
      </c>
      <c r="F638" t="s">
        <v>2046</v>
      </c>
      <c r="G638" s="4" t="s">
        <v>169</v>
      </c>
      <c r="H638" s="92">
        <v>44866</v>
      </c>
      <c r="I638" s="15" t="s">
        <v>92</v>
      </c>
      <c r="J638" s="19" t="s">
        <v>1286</v>
      </c>
      <c r="K638" t="s">
        <v>404</v>
      </c>
      <c r="L638" s="15" t="s">
        <v>746</v>
      </c>
      <c r="M638" s="16">
        <v>78.7</v>
      </c>
      <c r="N638" s="16">
        <v>94.7</v>
      </c>
      <c r="O638" s="16">
        <v>81.7</v>
      </c>
      <c r="P638" s="63">
        <v>45599</v>
      </c>
      <c r="Q638" s="63"/>
      <c r="R638" s="43"/>
      <c r="S638" s="121">
        <v>18.004999999999999</v>
      </c>
      <c r="T638" s="38">
        <v>-66.627600000000001</v>
      </c>
    </row>
    <row r="639" spans="1:20" ht="16.5" customHeight="1" x14ac:dyDescent="0.3">
      <c r="A639" t="s">
        <v>15</v>
      </c>
      <c r="B639" s="4">
        <v>3011</v>
      </c>
      <c r="C639" s="4">
        <v>3603011</v>
      </c>
      <c r="D639" t="s">
        <v>114</v>
      </c>
      <c r="E639" t="s">
        <v>2046</v>
      </c>
      <c r="F639" t="s">
        <v>2046</v>
      </c>
      <c r="G639" s="4" t="s">
        <v>169</v>
      </c>
      <c r="H639" s="92">
        <v>44805</v>
      </c>
      <c r="I639" s="15" t="s">
        <v>92</v>
      </c>
      <c r="J639" s="19" t="s">
        <v>1285</v>
      </c>
      <c r="K639" t="s">
        <v>405</v>
      </c>
      <c r="L639" s="15" t="s">
        <v>748</v>
      </c>
      <c r="M639" s="16">
        <v>78.7</v>
      </c>
      <c r="N639" s="16">
        <v>94.7</v>
      </c>
      <c r="O639" s="16">
        <v>81.7</v>
      </c>
      <c r="P639" s="63">
        <v>45599</v>
      </c>
      <c r="Q639" s="63"/>
      <c r="R639" s="58"/>
      <c r="S639" s="121">
        <v>17.997399999999999</v>
      </c>
      <c r="T639" s="38">
        <v>-66.630600000000001</v>
      </c>
    </row>
    <row r="640" spans="1:20" ht="16.5" customHeight="1" x14ac:dyDescent="0.3">
      <c r="A640" t="s">
        <v>15</v>
      </c>
      <c r="B640" s="4">
        <v>6031</v>
      </c>
      <c r="C640" s="4">
        <v>3606031</v>
      </c>
      <c r="D640" t="s">
        <v>114</v>
      </c>
      <c r="E640" t="s">
        <v>2046</v>
      </c>
      <c r="F640" t="s">
        <v>2046</v>
      </c>
      <c r="G640" s="4" t="s">
        <v>169</v>
      </c>
      <c r="H640" s="92">
        <v>44835</v>
      </c>
      <c r="I640" s="15" t="s">
        <v>926</v>
      </c>
      <c r="J640" s="19" t="s">
        <v>1281</v>
      </c>
      <c r="K640" t="s">
        <v>1976</v>
      </c>
      <c r="L640" s="15" t="s">
        <v>1977</v>
      </c>
      <c r="M640" s="16">
        <v>80.7</v>
      </c>
      <c r="N640" s="16">
        <v>94.7</v>
      </c>
      <c r="O640" s="16">
        <v>81.7</v>
      </c>
      <c r="P640" s="63">
        <v>45599</v>
      </c>
      <c r="Q640" s="63"/>
      <c r="R640" s="58"/>
      <c r="S640" s="121">
        <v>18.008700000000001</v>
      </c>
      <c r="T640" s="38">
        <v>-66.5702</v>
      </c>
    </row>
    <row r="641" spans="1:20" ht="16.5" customHeight="1" x14ac:dyDescent="0.25">
      <c r="A641" t="s">
        <v>15</v>
      </c>
      <c r="B641" s="4">
        <v>2060</v>
      </c>
      <c r="C641" s="4">
        <v>3602060</v>
      </c>
      <c r="D641" t="s">
        <v>114</v>
      </c>
      <c r="E641" t="s">
        <v>36</v>
      </c>
      <c r="F641" t="s">
        <v>36</v>
      </c>
      <c r="G641" s="4"/>
      <c r="H641" s="4"/>
      <c r="I641" s="15" t="s">
        <v>92</v>
      </c>
      <c r="J641" s="19" t="s">
        <v>93</v>
      </c>
      <c r="K641" t="s">
        <v>332</v>
      </c>
      <c r="L641" s="15" t="s">
        <v>1861</v>
      </c>
      <c r="M641" s="16">
        <v>79.7</v>
      </c>
      <c r="N641" s="16">
        <v>94.7</v>
      </c>
      <c r="O641" s="16">
        <v>82.7</v>
      </c>
      <c r="P641" s="63">
        <v>45599</v>
      </c>
      <c r="Q641" s="63"/>
      <c r="R641" s="43"/>
      <c r="S641" s="33">
        <v>17.984100000000002</v>
      </c>
      <c r="T641" s="34">
        <v>-66.658799999999999</v>
      </c>
    </row>
    <row r="642" spans="1:20" ht="16.5" customHeight="1" x14ac:dyDescent="0.25">
      <c r="A642" t="s">
        <v>15</v>
      </c>
      <c r="B642" s="4">
        <v>98</v>
      </c>
      <c r="C642" s="4">
        <v>6400098</v>
      </c>
      <c r="D642" t="s">
        <v>114</v>
      </c>
      <c r="E642" t="s">
        <v>30</v>
      </c>
      <c r="F642" t="s">
        <v>30</v>
      </c>
      <c r="G642" s="4"/>
      <c r="H642" s="94">
        <v>44593</v>
      </c>
      <c r="I642" s="15" t="s">
        <v>83</v>
      </c>
      <c r="J642" s="19" t="s">
        <v>1285</v>
      </c>
      <c r="K642" t="s">
        <v>1205</v>
      </c>
      <c r="L642" s="15" t="s">
        <v>1288</v>
      </c>
      <c r="M642" s="16">
        <v>81.7</v>
      </c>
      <c r="N642" s="16">
        <v>95.7</v>
      </c>
      <c r="O642" s="16">
        <v>82.7</v>
      </c>
      <c r="P642" s="63">
        <v>45599</v>
      </c>
      <c r="Q642" s="63"/>
      <c r="R642" s="43"/>
      <c r="S642" s="33">
        <v>18.0426</v>
      </c>
      <c r="T642" s="34">
        <v>-66.590800000000002</v>
      </c>
    </row>
    <row r="643" spans="1:20" ht="16.5" customHeight="1" x14ac:dyDescent="0.25">
      <c r="A643" t="s">
        <v>15</v>
      </c>
      <c r="B643" s="4">
        <v>3010</v>
      </c>
      <c r="C643" s="4">
        <v>3603010</v>
      </c>
      <c r="D643" t="s">
        <v>114</v>
      </c>
      <c r="E643" t="s">
        <v>2046</v>
      </c>
      <c r="F643" t="s">
        <v>2046</v>
      </c>
      <c r="G643" s="4" t="s">
        <v>169</v>
      </c>
      <c r="H643" s="97">
        <v>44986</v>
      </c>
      <c r="I643" s="15" t="s">
        <v>92</v>
      </c>
      <c r="J643" s="19" t="s">
        <v>1285</v>
      </c>
      <c r="K643" t="s">
        <v>185</v>
      </c>
      <c r="L643" s="15" t="s">
        <v>747</v>
      </c>
      <c r="M643" s="16">
        <v>78.7</v>
      </c>
      <c r="N643" s="16">
        <v>93.7</v>
      </c>
      <c r="O643" s="16">
        <v>83.7</v>
      </c>
      <c r="P643" s="63">
        <v>45599</v>
      </c>
      <c r="Q643" s="63"/>
      <c r="R643" s="43"/>
      <c r="S643" s="33">
        <v>17.996300000000002</v>
      </c>
      <c r="T643" s="34">
        <v>-66.634399999999999</v>
      </c>
    </row>
    <row r="644" spans="1:20" ht="16.5" customHeight="1" x14ac:dyDescent="0.25">
      <c r="A644" t="s">
        <v>15</v>
      </c>
      <c r="B644" s="4">
        <v>3216</v>
      </c>
      <c r="C644" s="4">
        <v>3603216</v>
      </c>
      <c r="D644" t="s">
        <v>114</v>
      </c>
      <c r="E644" s="3" t="s">
        <v>2046</v>
      </c>
      <c r="F644" s="3" t="s">
        <v>2046</v>
      </c>
      <c r="G644" s="72" t="s">
        <v>169</v>
      </c>
      <c r="H644" s="97">
        <v>44986</v>
      </c>
      <c r="I644" s="15" t="s">
        <v>926</v>
      </c>
      <c r="J644" s="19" t="s">
        <v>1281</v>
      </c>
      <c r="K644" t="s">
        <v>494</v>
      </c>
      <c r="L644" s="15" t="s">
        <v>819</v>
      </c>
      <c r="M644" s="16">
        <v>79.7</v>
      </c>
      <c r="N644" s="16">
        <v>93.7</v>
      </c>
      <c r="O644" s="16">
        <v>84.7</v>
      </c>
      <c r="P644" s="63">
        <v>45599</v>
      </c>
      <c r="Q644" s="63"/>
      <c r="R644" s="43"/>
      <c r="S644" s="33">
        <v>18.006499999999999</v>
      </c>
      <c r="T644" s="34">
        <v>-66.561800000000005</v>
      </c>
    </row>
    <row r="645" spans="1:20" ht="16.5" customHeight="1" x14ac:dyDescent="0.25">
      <c r="A645" t="s">
        <v>15</v>
      </c>
      <c r="B645" s="4">
        <v>2064</v>
      </c>
      <c r="C645" s="4">
        <v>3602064</v>
      </c>
      <c r="D645" t="s">
        <v>114</v>
      </c>
      <c r="E645" t="s">
        <v>36</v>
      </c>
      <c r="F645" t="s">
        <v>36</v>
      </c>
      <c r="G645" s="4"/>
      <c r="H645" s="4"/>
      <c r="I645" s="15" t="s">
        <v>926</v>
      </c>
      <c r="J645" s="19" t="s">
        <v>1287</v>
      </c>
      <c r="K645" t="s">
        <v>1864</v>
      </c>
      <c r="L645" s="15" t="s">
        <v>697</v>
      </c>
      <c r="M645" s="16">
        <v>82.7</v>
      </c>
      <c r="N645" s="16">
        <v>96.7</v>
      </c>
      <c r="O645" s="16">
        <v>84.7</v>
      </c>
      <c r="P645" s="63">
        <v>45599</v>
      </c>
      <c r="Q645" s="63"/>
      <c r="R645" s="43"/>
      <c r="S645" s="33">
        <v>18.041699999999999</v>
      </c>
      <c r="T645" s="34">
        <v>-66.575999999999993</v>
      </c>
    </row>
    <row r="646" spans="1:20" ht="16.5" customHeight="1" x14ac:dyDescent="0.25">
      <c r="A646" t="s">
        <v>15</v>
      </c>
      <c r="B646" s="4">
        <v>2086</v>
      </c>
      <c r="C646" s="4">
        <v>3602086</v>
      </c>
      <c r="D646" t="s">
        <v>114</v>
      </c>
      <c r="E646" t="s">
        <v>36</v>
      </c>
      <c r="F646" t="s">
        <v>36</v>
      </c>
      <c r="G646" s="4"/>
      <c r="H646" s="4"/>
      <c r="I646" s="15" t="s">
        <v>92</v>
      </c>
      <c r="J646" s="19" t="s">
        <v>1283</v>
      </c>
      <c r="K646" t="s">
        <v>340</v>
      </c>
      <c r="L646" s="15" t="s">
        <v>1862</v>
      </c>
      <c r="M646" s="16">
        <v>82.7</v>
      </c>
      <c r="N646" s="16">
        <v>96.7</v>
      </c>
      <c r="O646" s="16">
        <v>85.7</v>
      </c>
      <c r="P646" s="63">
        <v>45599</v>
      </c>
      <c r="Q646" s="63"/>
      <c r="R646" s="43"/>
      <c r="S646" s="33">
        <v>18.011500000000002</v>
      </c>
      <c r="T646" s="34">
        <v>-66.638800000000003</v>
      </c>
    </row>
    <row r="647" spans="1:20" ht="16.5" customHeight="1" x14ac:dyDescent="0.25">
      <c r="A647" t="s">
        <v>54</v>
      </c>
      <c r="B647" s="4">
        <v>3013</v>
      </c>
      <c r="C647" s="4">
        <v>3603013</v>
      </c>
      <c r="D647" t="s">
        <v>114</v>
      </c>
      <c r="E647" t="s">
        <v>2046</v>
      </c>
      <c r="F647" t="s">
        <v>2046</v>
      </c>
      <c r="G647" s="4" t="s">
        <v>169</v>
      </c>
      <c r="H647" s="92">
        <v>44866</v>
      </c>
      <c r="I647" s="15" t="s">
        <v>926</v>
      </c>
      <c r="J647" s="19" t="s">
        <v>1287</v>
      </c>
      <c r="K647" t="s">
        <v>407</v>
      </c>
      <c r="L647" s="15" t="s">
        <v>749</v>
      </c>
      <c r="M647" s="16">
        <v>82.7</v>
      </c>
      <c r="N647" s="16">
        <v>97.7</v>
      </c>
      <c r="O647" s="16">
        <v>85.7</v>
      </c>
      <c r="P647" s="63">
        <v>45599</v>
      </c>
      <c r="Q647" s="63"/>
      <c r="R647" s="43"/>
      <c r="S647" s="121">
        <v>18.041599999999999</v>
      </c>
      <c r="T647" s="38">
        <v>-66.549899999999994</v>
      </c>
    </row>
    <row r="648" spans="1:20" ht="16.5" customHeight="1" x14ac:dyDescent="0.25">
      <c r="A648" t="s">
        <v>15</v>
      </c>
      <c r="B648" s="4">
        <v>1019</v>
      </c>
      <c r="C648" s="4">
        <v>3601019</v>
      </c>
      <c r="D648" t="s">
        <v>114</v>
      </c>
      <c r="E648" t="s">
        <v>170</v>
      </c>
      <c r="F648" t="s">
        <v>170</v>
      </c>
      <c r="G648" s="4"/>
      <c r="H648" s="4"/>
      <c r="I648" s="15" t="s">
        <v>926</v>
      </c>
      <c r="J648" s="19" t="s">
        <v>1281</v>
      </c>
      <c r="K648" t="s">
        <v>193</v>
      </c>
      <c r="L648" s="15" t="s">
        <v>567</v>
      </c>
      <c r="M648" s="16">
        <v>79.7</v>
      </c>
      <c r="N648" s="16">
        <v>98.7</v>
      </c>
      <c r="O648" s="16">
        <v>85.7</v>
      </c>
      <c r="P648" s="63">
        <v>45599</v>
      </c>
      <c r="Q648" s="63"/>
      <c r="R648" s="43"/>
      <c r="S648" s="33">
        <v>18.006799999999998</v>
      </c>
      <c r="T648" s="34">
        <v>-66.587900000000005</v>
      </c>
    </row>
    <row r="649" spans="1:20" ht="16.5" customHeight="1" x14ac:dyDescent="0.25">
      <c r="A649" t="s">
        <v>15</v>
      </c>
      <c r="B649" s="4">
        <v>178</v>
      </c>
      <c r="C649" s="4">
        <v>6400178</v>
      </c>
      <c r="D649" t="s">
        <v>114</v>
      </c>
      <c r="E649" t="s">
        <v>30</v>
      </c>
      <c r="F649" t="s">
        <v>30</v>
      </c>
      <c r="G649" s="4"/>
      <c r="H649" s="4"/>
      <c r="I649" s="15" t="s">
        <v>1583</v>
      </c>
      <c r="J649" s="19" t="s">
        <v>1284</v>
      </c>
      <c r="K649" t="s">
        <v>1675</v>
      </c>
      <c r="L649" s="15" t="s">
        <v>1289</v>
      </c>
      <c r="M649" s="16">
        <v>79.7</v>
      </c>
      <c r="N649" s="16">
        <v>96.7</v>
      </c>
      <c r="O649" s="16">
        <v>86.7</v>
      </c>
      <c r="P649" s="63">
        <v>45599</v>
      </c>
      <c r="Q649" s="63"/>
      <c r="R649" s="43"/>
      <c r="S649" s="33">
        <v>17.999099999999999</v>
      </c>
      <c r="T649" s="34">
        <v>-66.614000000000004</v>
      </c>
    </row>
    <row r="650" spans="1:20" ht="16.5" customHeight="1" x14ac:dyDescent="0.25">
      <c r="A650" t="s">
        <v>15</v>
      </c>
      <c r="B650" s="4">
        <v>2061</v>
      </c>
      <c r="C650" s="4">
        <v>3602061</v>
      </c>
      <c r="D650" t="s">
        <v>114</v>
      </c>
      <c r="E650" t="s">
        <v>36</v>
      </c>
      <c r="F650" t="s">
        <v>36</v>
      </c>
      <c r="G650" s="4"/>
      <c r="H650" s="4"/>
      <c r="I650" s="15" t="s">
        <v>92</v>
      </c>
      <c r="J650" s="19" t="s">
        <v>1281</v>
      </c>
      <c r="K650" t="s">
        <v>333</v>
      </c>
      <c r="L650" s="15" t="s">
        <v>695</v>
      </c>
      <c r="M650" s="16">
        <v>82.7</v>
      </c>
      <c r="N650" s="16">
        <v>96.7</v>
      </c>
      <c r="O650" s="16">
        <v>87.7</v>
      </c>
      <c r="P650" s="63">
        <v>45599</v>
      </c>
      <c r="Q650" s="63"/>
      <c r="R650" s="43"/>
      <c r="S650" s="33">
        <v>18.008299999999998</v>
      </c>
      <c r="T650" s="34">
        <v>-66.595799999999997</v>
      </c>
    </row>
    <row r="651" spans="1:20" ht="16.5" customHeight="1" x14ac:dyDescent="0.25">
      <c r="A651" t="s">
        <v>15</v>
      </c>
      <c r="B651" s="4">
        <v>184</v>
      </c>
      <c r="C651" s="4">
        <v>6400184</v>
      </c>
      <c r="D651" t="s">
        <v>114</v>
      </c>
      <c r="E651" t="s">
        <v>1739</v>
      </c>
      <c r="F651" t="s">
        <v>1739</v>
      </c>
      <c r="G651" s="4" t="s">
        <v>30</v>
      </c>
      <c r="H651" s="94">
        <v>44256</v>
      </c>
      <c r="I651" s="15" t="s">
        <v>1583</v>
      </c>
      <c r="J651" s="19" t="s">
        <v>1285</v>
      </c>
      <c r="K651" t="s">
        <v>1676</v>
      </c>
      <c r="L651" s="15" t="s">
        <v>1290</v>
      </c>
      <c r="M651" s="16">
        <v>84.7</v>
      </c>
      <c r="N651" s="16">
        <v>99.7</v>
      </c>
      <c r="O651" s="16">
        <v>89.7</v>
      </c>
      <c r="P651" s="63">
        <v>45599</v>
      </c>
      <c r="Q651" s="63"/>
      <c r="R651" s="43"/>
      <c r="S651" s="121">
        <v>17.9956</v>
      </c>
      <c r="T651" s="38">
        <v>-66.629499999999993</v>
      </c>
    </row>
    <row r="652" spans="1:20" ht="16.5" customHeight="1" x14ac:dyDescent="0.25">
      <c r="A652" t="s">
        <v>15</v>
      </c>
      <c r="B652" s="4">
        <v>6760</v>
      </c>
      <c r="C652" s="4">
        <v>3606760</v>
      </c>
      <c r="D652" t="s">
        <v>114</v>
      </c>
      <c r="E652" t="s">
        <v>170</v>
      </c>
      <c r="F652" t="s">
        <v>170</v>
      </c>
      <c r="G652" s="4" t="s">
        <v>23</v>
      </c>
      <c r="H652" s="94">
        <v>44501</v>
      </c>
      <c r="I652" s="15" t="s">
        <v>92</v>
      </c>
      <c r="J652" s="19" t="s">
        <v>1283</v>
      </c>
      <c r="K652" t="s">
        <v>58</v>
      </c>
      <c r="L652" s="15" t="s">
        <v>888</v>
      </c>
      <c r="M652" s="17">
        <v>75.7</v>
      </c>
      <c r="N652" s="17">
        <v>91.7</v>
      </c>
      <c r="O652" s="17"/>
      <c r="P652" s="63">
        <v>45599</v>
      </c>
      <c r="Q652" s="63"/>
      <c r="R652" s="43"/>
      <c r="S652" s="33" t="s">
        <v>2161</v>
      </c>
      <c r="T652" s="34">
        <v>-66.632000000000005</v>
      </c>
    </row>
    <row r="653" spans="1:20" ht="16.5" customHeight="1" x14ac:dyDescent="0.25">
      <c r="A653" t="s">
        <v>15</v>
      </c>
      <c r="B653" s="4">
        <v>803</v>
      </c>
      <c r="C653" s="4">
        <v>3400803</v>
      </c>
      <c r="D653" t="s">
        <v>114</v>
      </c>
      <c r="E653" t="s">
        <v>23</v>
      </c>
      <c r="F653" t="s">
        <v>1571</v>
      </c>
      <c r="G653" s="4" t="s">
        <v>30</v>
      </c>
      <c r="H653" s="4"/>
      <c r="I653" s="15" t="s">
        <v>926</v>
      </c>
      <c r="J653" s="19" t="s">
        <v>1284</v>
      </c>
      <c r="K653" t="s">
        <v>1533</v>
      </c>
      <c r="L653" s="15" t="s">
        <v>1295</v>
      </c>
      <c r="M653" s="16">
        <v>76.7</v>
      </c>
      <c r="N653" s="16">
        <v>91.7</v>
      </c>
      <c r="P653" s="63">
        <v>45599</v>
      </c>
      <c r="Q653" s="63"/>
      <c r="R653" s="43"/>
      <c r="S653" s="121">
        <v>18.005299999999998</v>
      </c>
      <c r="T653" s="38">
        <v>-66.613100000000003</v>
      </c>
    </row>
    <row r="654" spans="1:20" ht="16.5" customHeight="1" x14ac:dyDescent="0.25">
      <c r="A654" t="s">
        <v>15</v>
      </c>
      <c r="B654" s="4">
        <v>914</v>
      </c>
      <c r="C654" s="4">
        <v>3400914</v>
      </c>
      <c r="D654" t="s">
        <v>114</v>
      </c>
      <c r="E654" t="s">
        <v>23</v>
      </c>
      <c r="F654" t="s">
        <v>1571</v>
      </c>
      <c r="G654" s="4" t="s">
        <v>30</v>
      </c>
      <c r="H654" s="4"/>
      <c r="I654" s="15" t="s">
        <v>92</v>
      </c>
      <c r="J654" s="19" t="s">
        <v>1283</v>
      </c>
      <c r="K654" t="s">
        <v>1532</v>
      </c>
      <c r="L654" s="15" t="s">
        <v>1304</v>
      </c>
      <c r="M654" s="16">
        <v>76.7</v>
      </c>
      <c r="N654" s="16">
        <v>91.7</v>
      </c>
      <c r="P654" s="63">
        <v>45599</v>
      </c>
      <c r="Q654" s="63"/>
      <c r="R654" s="43"/>
      <c r="S654" s="33">
        <v>18.010999999999999</v>
      </c>
      <c r="T654" s="34">
        <v>-66.6327</v>
      </c>
    </row>
    <row r="655" spans="1:20" ht="16.5" customHeight="1" x14ac:dyDescent="0.25">
      <c r="A655" t="s">
        <v>15</v>
      </c>
      <c r="B655" s="4">
        <v>6033</v>
      </c>
      <c r="C655" s="4">
        <v>3606033</v>
      </c>
      <c r="D655" t="s">
        <v>114</v>
      </c>
      <c r="E655" t="s">
        <v>22</v>
      </c>
      <c r="F655" t="s">
        <v>22</v>
      </c>
      <c r="G655" s="4"/>
      <c r="H655" s="4"/>
      <c r="I655" s="15" t="s">
        <v>92</v>
      </c>
      <c r="J655" s="19" t="s">
        <v>1286</v>
      </c>
      <c r="K655" t="s">
        <v>523</v>
      </c>
      <c r="L655" t="s">
        <v>523</v>
      </c>
      <c r="M655" s="16">
        <v>74.7</v>
      </c>
      <c r="N655" s="16">
        <v>92.7</v>
      </c>
      <c r="P655" s="63">
        <v>45599</v>
      </c>
      <c r="Q655" s="63"/>
      <c r="R655" s="43"/>
      <c r="S655" s="33">
        <v>18.014099999999999</v>
      </c>
      <c r="T655" s="34">
        <v>-66.617900000000006</v>
      </c>
    </row>
    <row r="656" spans="1:20" ht="16.5" customHeight="1" x14ac:dyDescent="0.25">
      <c r="A656" t="s">
        <v>15</v>
      </c>
      <c r="B656" s="4">
        <v>6542</v>
      </c>
      <c r="C656" s="4">
        <v>3606542</v>
      </c>
      <c r="D656" t="s">
        <v>114</v>
      </c>
      <c r="E656" t="s">
        <v>170</v>
      </c>
      <c r="F656" t="s">
        <v>170</v>
      </c>
      <c r="G656" s="4"/>
      <c r="H656" s="4"/>
      <c r="I656" s="15" t="s">
        <v>92</v>
      </c>
      <c r="J656" s="19" t="s">
        <v>1286</v>
      </c>
      <c r="K656" t="s">
        <v>541</v>
      </c>
      <c r="L656" t="s">
        <v>541</v>
      </c>
      <c r="M656" s="16">
        <v>75.7</v>
      </c>
      <c r="N656" s="16">
        <v>92.7</v>
      </c>
      <c r="P656" s="63">
        <v>45599</v>
      </c>
      <c r="Q656" s="63"/>
      <c r="R656" s="43"/>
      <c r="S656" s="123">
        <v>18.010359999999999</v>
      </c>
      <c r="T656" s="60">
        <v>-66.618170000000006</v>
      </c>
    </row>
    <row r="657" spans="1:20" ht="16.5" customHeight="1" x14ac:dyDescent="0.25">
      <c r="A657" t="s">
        <v>15</v>
      </c>
      <c r="B657" s="4">
        <v>800</v>
      </c>
      <c r="C657" s="4">
        <v>6400800</v>
      </c>
      <c r="D657" t="s">
        <v>114</v>
      </c>
      <c r="E657" t="s">
        <v>1739</v>
      </c>
      <c r="F657" t="s">
        <v>1739</v>
      </c>
      <c r="G657" s="4" t="s">
        <v>30</v>
      </c>
      <c r="H657" s="4"/>
      <c r="I657" s="15" t="s">
        <v>1583</v>
      </c>
      <c r="J657" s="19" t="s">
        <v>1286</v>
      </c>
      <c r="K657" t="s">
        <v>1677</v>
      </c>
      <c r="L657" s="15" t="s">
        <v>1294</v>
      </c>
      <c r="M657" s="16">
        <v>76.7</v>
      </c>
      <c r="N657" s="16">
        <v>92.7</v>
      </c>
      <c r="P657" s="63">
        <v>45599</v>
      </c>
      <c r="Q657" s="106"/>
      <c r="R657" s="43"/>
      <c r="S657" s="121">
        <v>18.006900000000002</v>
      </c>
      <c r="T657" s="38">
        <v>-66.600899999999996</v>
      </c>
    </row>
    <row r="658" spans="1:20" ht="16.5" customHeight="1" x14ac:dyDescent="0.25">
      <c r="A658" t="s">
        <v>15</v>
      </c>
      <c r="B658" s="4">
        <v>2066</v>
      </c>
      <c r="C658" s="4">
        <v>3602066</v>
      </c>
      <c r="D658" t="s">
        <v>114</v>
      </c>
      <c r="E658" t="s">
        <v>36</v>
      </c>
      <c r="F658" t="s">
        <v>36</v>
      </c>
      <c r="G658" s="4"/>
      <c r="H658" s="4"/>
      <c r="I658" s="15" t="s">
        <v>92</v>
      </c>
      <c r="J658" s="19" t="s">
        <v>1282</v>
      </c>
      <c r="K658" t="s">
        <v>335</v>
      </c>
      <c r="L658" s="15" t="s">
        <v>698</v>
      </c>
      <c r="M658" s="16">
        <v>77.7</v>
      </c>
      <c r="N658" s="16">
        <v>92.7</v>
      </c>
      <c r="P658" s="63">
        <v>45599</v>
      </c>
      <c r="Q658" s="63"/>
      <c r="R658" s="43"/>
      <c r="S658" s="33">
        <v>18.031700000000001</v>
      </c>
      <c r="T658" s="34">
        <v>-66.641499999999994</v>
      </c>
    </row>
    <row r="659" spans="1:20" ht="16.5" customHeight="1" x14ac:dyDescent="0.25">
      <c r="A659" t="s">
        <v>15</v>
      </c>
      <c r="B659" s="4">
        <v>1102</v>
      </c>
      <c r="C659" s="4">
        <v>3601102</v>
      </c>
      <c r="D659" t="s">
        <v>114</v>
      </c>
      <c r="E659" t="s">
        <v>22</v>
      </c>
      <c r="F659" t="s">
        <v>22</v>
      </c>
      <c r="G659" s="4"/>
      <c r="H659" s="4"/>
      <c r="I659" s="15" t="s">
        <v>926</v>
      </c>
      <c r="J659" s="19" t="s">
        <v>1285</v>
      </c>
      <c r="K659" t="s">
        <v>228</v>
      </c>
      <c r="L659" s="15" t="s">
        <v>606</v>
      </c>
      <c r="M659" s="16">
        <v>77.7</v>
      </c>
      <c r="N659" s="16">
        <v>93.7</v>
      </c>
      <c r="P659" s="63">
        <v>45599</v>
      </c>
      <c r="Q659" s="63"/>
      <c r="R659" s="43"/>
      <c r="S659" s="124">
        <v>17.998699999999999</v>
      </c>
      <c r="T659" s="34">
        <v>-66.599100000000007</v>
      </c>
    </row>
    <row r="660" spans="1:20" ht="16.5" customHeight="1" x14ac:dyDescent="0.25">
      <c r="A660" t="s">
        <v>15</v>
      </c>
      <c r="B660" s="4">
        <v>5123</v>
      </c>
      <c r="C660" s="4">
        <v>3605123</v>
      </c>
      <c r="D660" t="s">
        <v>114</v>
      </c>
      <c r="E660" t="s">
        <v>22</v>
      </c>
      <c r="F660" t="s">
        <v>22</v>
      </c>
      <c r="G660" s="4"/>
      <c r="H660" s="4"/>
      <c r="I660" s="15" t="s">
        <v>926</v>
      </c>
      <c r="J660" s="19" t="s">
        <v>1281</v>
      </c>
      <c r="K660" t="s">
        <v>505</v>
      </c>
      <c r="L660" s="15" t="s">
        <v>837</v>
      </c>
      <c r="M660" s="16">
        <v>77.7</v>
      </c>
      <c r="N660" s="16">
        <v>93.7</v>
      </c>
      <c r="P660" s="63">
        <v>45599</v>
      </c>
      <c r="Q660" s="63"/>
      <c r="R660" s="43"/>
      <c r="S660" s="33">
        <v>18.006191000000001</v>
      </c>
      <c r="T660" s="34">
        <v>-66.591622999999998</v>
      </c>
    </row>
    <row r="661" spans="1:20" ht="16.5" customHeight="1" x14ac:dyDescent="0.25">
      <c r="A661" t="s">
        <v>15</v>
      </c>
      <c r="B661" s="4">
        <v>6032</v>
      </c>
      <c r="C661" s="4">
        <v>3606032</v>
      </c>
      <c r="D661" t="s">
        <v>114</v>
      </c>
      <c r="E661" t="s">
        <v>169</v>
      </c>
      <c r="F661" t="s">
        <v>169</v>
      </c>
      <c r="G661" s="4"/>
      <c r="H661" s="4"/>
      <c r="I661" s="15" t="s">
        <v>92</v>
      </c>
      <c r="J661" s="19" t="s">
        <v>1283</v>
      </c>
      <c r="K661" t="s">
        <v>522</v>
      </c>
      <c r="L661" s="15" t="s">
        <v>855</v>
      </c>
      <c r="M661" s="16">
        <v>77.7</v>
      </c>
      <c r="N661" s="16">
        <v>93.7</v>
      </c>
      <c r="P661" s="63">
        <v>45599</v>
      </c>
      <c r="Q661" s="63"/>
      <c r="R661" s="43"/>
      <c r="S661" s="33">
        <v>18.009699999999999</v>
      </c>
      <c r="T661" s="34">
        <v>-66.609399999999994</v>
      </c>
    </row>
    <row r="662" spans="1:20" ht="16.5" customHeight="1" x14ac:dyDescent="0.25">
      <c r="A662" t="s">
        <v>15</v>
      </c>
      <c r="B662" s="4">
        <v>5066</v>
      </c>
      <c r="C662" s="4">
        <v>3605066</v>
      </c>
      <c r="D662" t="s">
        <v>114</v>
      </c>
      <c r="E662" t="s">
        <v>22</v>
      </c>
      <c r="F662" t="s">
        <v>22</v>
      </c>
      <c r="G662" s="4"/>
      <c r="H662" s="4"/>
      <c r="I662" s="15" t="s">
        <v>926</v>
      </c>
      <c r="J662" s="19" t="s">
        <v>1287</v>
      </c>
      <c r="K662" t="s">
        <v>498</v>
      </c>
      <c r="L662" s="15" t="s">
        <v>829</v>
      </c>
      <c r="M662" s="16">
        <v>77.7</v>
      </c>
      <c r="N662" s="16">
        <v>93.7</v>
      </c>
      <c r="P662" s="63">
        <v>45599</v>
      </c>
      <c r="Q662" s="63"/>
      <c r="R662" s="43"/>
      <c r="S662" s="40">
        <v>18.027999999999999</v>
      </c>
      <c r="T662" s="41">
        <v>-66.597300000000004</v>
      </c>
    </row>
    <row r="663" spans="1:20" ht="16.5" customHeight="1" x14ac:dyDescent="0.3">
      <c r="A663" t="s">
        <v>15</v>
      </c>
      <c r="B663" s="4">
        <v>3012</v>
      </c>
      <c r="C663" s="4">
        <v>3603012</v>
      </c>
      <c r="D663" t="s">
        <v>114</v>
      </c>
      <c r="E663" t="s">
        <v>2046</v>
      </c>
      <c r="F663" t="s">
        <v>2046</v>
      </c>
      <c r="G663" s="4" t="s">
        <v>169</v>
      </c>
      <c r="H663" s="92">
        <v>44805</v>
      </c>
      <c r="I663" s="15" t="s">
        <v>92</v>
      </c>
      <c r="J663" s="19" t="s">
        <v>1284</v>
      </c>
      <c r="K663" t="s">
        <v>406</v>
      </c>
      <c r="L663" s="15" t="s">
        <v>556</v>
      </c>
      <c r="M663" s="16">
        <v>78.7</v>
      </c>
      <c r="N663" s="16">
        <v>93.7</v>
      </c>
      <c r="P663" s="63">
        <v>45599</v>
      </c>
      <c r="Q663" s="63"/>
      <c r="R663" s="58"/>
      <c r="S663" s="33">
        <v>17.996200000000002</v>
      </c>
      <c r="T663" s="34">
        <v>-66.620599999999996</v>
      </c>
    </row>
    <row r="664" spans="1:20" ht="16.5" customHeight="1" x14ac:dyDescent="0.25">
      <c r="A664" t="s">
        <v>15</v>
      </c>
      <c r="B664" s="4">
        <v>6770</v>
      </c>
      <c r="C664" s="4">
        <v>3606770</v>
      </c>
      <c r="D664" t="s">
        <v>114</v>
      </c>
      <c r="E664" t="s">
        <v>22</v>
      </c>
      <c r="F664" t="s">
        <v>22</v>
      </c>
      <c r="G664" s="4"/>
      <c r="H664" s="4"/>
      <c r="I664" s="15" t="s">
        <v>92</v>
      </c>
      <c r="J664" s="19" t="s">
        <v>1285</v>
      </c>
      <c r="K664" t="s">
        <v>546</v>
      </c>
      <c r="L664" s="15" t="s">
        <v>889</v>
      </c>
      <c r="M664" s="16">
        <v>78.7</v>
      </c>
      <c r="N664" s="16">
        <v>93.7</v>
      </c>
      <c r="P664" s="63">
        <v>45599</v>
      </c>
      <c r="Q664" s="63"/>
      <c r="R664" s="43"/>
      <c r="S664" s="33">
        <v>17.982500000000002</v>
      </c>
      <c r="T664" s="34">
        <v>-66.622699999999995</v>
      </c>
    </row>
    <row r="665" spans="1:20" ht="16.5" customHeight="1" x14ac:dyDescent="0.25">
      <c r="A665" t="s">
        <v>15</v>
      </c>
      <c r="B665" s="4">
        <v>816</v>
      </c>
      <c r="C665" s="4">
        <v>6400816</v>
      </c>
      <c r="D665" t="s">
        <v>114</v>
      </c>
      <c r="E665" t="s">
        <v>1739</v>
      </c>
      <c r="F665" t="s">
        <v>1739</v>
      </c>
      <c r="G665" s="4" t="s">
        <v>30</v>
      </c>
      <c r="H665" s="94">
        <v>45261</v>
      </c>
      <c r="I665" s="15" t="s">
        <v>1583</v>
      </c>
      <c r="J665" s="19" t="s">
        <v>1287</v>
      </c>
      <c r="K665" t="s">
        <v>1678</v>
      </c>
      <c r="L665" s="15" t="s">
        <v>1297</v>
      </c>
      <c r="M665" s="16">
        <v>78.7</v>
      </c>
      <c r="N665" s="16">
        <v>93.7</v>
      </c>
      <c r="P665" s="63">
        <v>45599</v>
      </c>
      <c r="Q665" s="63"/>
      <c r="R665" s="43" t="s">
        <v>2122</v>
      </c>
      <c r="S665" s="33">
        <v>18.025700000000001</v>
      </c>
      <c r="T665" s="34">
        <v>-66.599199999999996</v>
      </c>
    </row>
    <row r="666" spans="1:20" ht="16.5" customHeight="1" x14ac:dyDescent="0.25">
      <c r="A666" t="s">
        <v>15</v>
      </c>
      <c r="B666" s="4">
        <v>862</v>
      </c>
      <c r="C666" s="4">
        <v>6400862</v>
      </c>
      <c r="D666" t="s">
        <v>114</v>
      </c>
      <c r="E666" t="s">
        <v>1739</v>
      </c>
      <c r="F666" t="s">
        <v>1739</v>
      </c>
      <c r="G666" s="4" t="s">
        <v>30</v>
      </c>
      <c r="H666" s="4"/>
      <c r="I666" s="15" t="s">
        <v>926</v>
      </c>
      <c r="J666" s="19" t="s">
        <v>1287</v>
      </c>
      <c r="K666" t="s">
        <v>293</v>
      </c>
      <c r="L666" s="15" t="s">
        <v>669</v>
      </c>
      <c r="M666" s="16">
        <v>78.7</v>
      </c>
      <c r="N666" s="16">
        <v>94.7</v>
      </c>
      <c r="P666" s="63">
        <v>45599</v>
      </c>
      <c r="Q666" s="63"/>
      <c r="R666" s="43"/>
      <c r="S666" s="27">
        <v>18.041</v>
      </c>
      <c r="T666" s="34">
        <v>-66.578000000000003</v>
      </c>
    </row>
    <row r="667" spans="1:20" ht="16.5" customHeight="1" x14ac:dyDescent="0.25">
      <c r="A667" t="s">
        <v>15</v>
      </c>
      <c r="B667" s="4">
        <v>3217</v>
      </c>
      <c r="C667" s="4">
        <v>3603217</v>
      </c>
      <c r="D667" t="s">
        <v>114</v>
      </c>
      <c r="E667" t="s">
        <v>2046</v>
      </c>
      <c r="F667" t="s">
        <v>2046</v>
      </c>
      <c r="G667" s="4" t="s">
        <v>169</v>
      </c>
      <c r="H667" s="92">
        <v>44866</v>
      </c>
      <c r="I667" s="15" t="s">
        <v>92</v>
      </c>
      <c r="J667" s="19" t="s">
        <v>1286</v>
      </c>
      <c r="K667" t="s">
        <v>495</v>
      </c>
      <c r="L667" s="15" t="s">
        <v>820</v>
      </c>
      <c r="M667" s="16">
        <v>78.7</v>
      </c>
      <c r="N667" s="16">
        <v>94.7</v>
      </c>
      <c r="P667" s="63">
        <v>45599</v>
      </c>
      <c r="Q667" s="63"/>
      <c r="R667" s="43"/>
      <c r="S667" s="27">
        <v>18.020600000000002</v>
      </c>
      <c r="T667" s="34">
        <v>-66.612099999999998</v>
      </c>
    </row>
    <row r="668" spans="1:20" ht="16.5" customHeight="1" x14ac:dyDescent="0.25">
      <c r="A668" t="s">
        <v>54</v>
      </c>
      <c r="B668" s="4">
        <v>1027</v>
      </c>
      <c r="C668" s="4">
        <v>3601027</v>
      </c>
      <c r="D668" t="s">
        <v>114</v>
      </c>
      <c r="E668" t="s">
        <v>22</v>
      </c>
      <c r="F668" t="s">
        <v>22</v>
      </c>
      <c r="G668" s="4"/>
      <c r="H668" s="4"/>
      <c r="I668" s="15" t="s">
        <v>926</v>
      </c>
      <c r="J668" s="19" t="s">
        <v>1204</v>
      </c>
      <c r="K668" t="s">
        <v>196</v>
      </c>
      <c r="L668" s="15" t="s">
        <v>570</v>
      </c>
      <c r="M668" s="16">
        <v>78.7</v>
      </c>
      <c r="N668" s="16">
        <v>94.7</v>
      </c>
      <c r="P668" s="63">
        <v>45599</v>
      </c>
      <c r="Q668" s="63"/>
      <c r="R668" s="43"/>
      <c r="S668" s="27">
        <v>18.049571</v>
      </c>
      <c r="T668" s="34">
        <v>-66.550803999999999</v>
      </c>
    </row>
    <row r="669" spans="1:20" ht="16.5" customHeight="1" x14ac:dyDescent="0.25">
      <c r="A669" t="s">
        <v>15</v>
      </c>
      <c r="B669" s="4">
        <v>3009</v>
      </c>
      <c r="C669" s="4">
        <v>3603009</v>
      </c>
      <c r="D669" t="s">
        <v>114</v>
      </c>
      <c r="E669" t="s">
        <v>2046</v>
      </c>
      <c r="F669" t="s">
        <v>2046</v>
      </c>
      <c r="G669" s="4" t="s">
        <v>169</v>
      </c>
      <c r="H669" s="97">
        <v>44986</v>
      </c>
      <c r="I669" s="15" t="s">
        <v>92</v>
      </c>
      <c r="J669" s="19" t="s">
        <v>1282</v>
      </c>
      <c r="K669" t="s">
        <v>1916</v>
      </c>
      <c r="L669" s="15" t="s">
        <v>1915</v>
      </c>
      <c r="M669" s="16">
        <v>79.7</v>
      </c>
      <c r="N669" s="16">
        <v>94.7</v>
      </c>
      <c r="P669" s="63">
        <v>45599</v>
      </c>
      <c r="Q669" s="63"/>
      <c r="R669" s="43"/>
      <c r="S669" s="27">
        <v>18.011600000000001</v>
      </c>
      <c r="T669" s="34">
        <v>-66.634</v>
      </c>
    </row>
    <row r="670" spans="1:20" ht="16.5" customHeight="1" x14ac:dyDescent="0.3">
      <c r="A670" t="s">
        <v>15</v>
      </c>
      <c r="B670" s="4">
        <v>3007</v>
      </c>
      <c r="C670" s="4">
        <v>3603007</v>
      </c>
      <c r="D670" t="s">
        <v>114</v>
      </c>
      <c r="E670" t="s">
        <v>2046</v>
      </c>
      <c r="F670" t="s">
        <v>2046</v>
      </c>
      <c r="G670" s="4" t="s">
        <v>169</v>
      </c>
      <c r="H670" s="92">
        <v>44805</v>
      </c>
      <c r="I670" s="15" t="s">
        <v>926</v>
      </c>
      <c r="J670" s="19" t="s">
        <v>1287</v>
      </c>
      <c r="K670" t="s">
        <v>403</v>
      </c>
      <c r="L670" s="15" t="s">
        <v>745</v>
      </c>
      <c r="M670" s="16">
        <v>79.7</v>
      </c>
      <c r="N670" s="16">
        <v>94.7</v>
      </c>
      <c r="P670" s="63">
        <v>45599</v>
      </c>
      <c r="Q670" s="63"/>
      <c r="R670" s="58"/>
      <c r="S670" s="27">
        <v>18.0245</v>
      </c>
      <c r="T670" s="34">
        <v>-66.600499999999997</v>
      </c>
    </row>
    <row r="671" spans="1:20" ht="16.5" customHeight="1" x14ac:dyDescent="0.25">
      <c r="A671" t="s">
        <v>15</v>
      </c>
      <c r="B671" s="4">
        <v>2062</v>
      </c>
      <c r="C671" s="4">
        <v>3602062</v>
      </c>
      <c r="D671" t="s">
        <v>114</v>
      </c>
      <c r="E671" t="s">
        <v>36</v>
      </c>
      <c r="F671" t="s">
        <v>36</v>
      </c>
      <c r="G671" s="4"/>
      <c r="H671" s="4"/>
      <c r="I671" s="15" t="s">
        <v>92</v>
      </c>
      <c r="J671" s="19" t="s">
        <v>1281</v>
      </c>
      <c r="K671" t="s">
        <v>334</v>
      </c>
      <c r="L671" s="15" t="s">
        <v>696</v>
      </c>
      <c r="M671" s="16">
        <v>81.7</v>
      </c>
      <c r="N671" s="16">
        <v>95.7</v>
      </c>
      <c r="P671" s="63">
        <v>45599</v>
      </c>
      <c r="Q671" s="63"/>
      <c r="R671" s="43"/>
      <c r="S671" s="27">
        <v>18.006283</v>
      </c>
      <c r="T671" s="34">
        <v>-66.596641000000005</v>
      </c>
    </row>
    <row r="672" spans="1:20" ht="16.5" customHeight="1" x14ac:dyDescent="0.25">
      <c r="A672" t="s">
        <v>15</v>
      </c>
      <c r="B672" s="4">
        <v>859</v>
      </c>
      <c r="C672" s="4">
        <v>6400859</v>
      </c>
      <c r="D672" t="s">
        <v>114</v>
      </c>
      <c r="E672" t="s">
        <v>1739</v>
      </c>
      <c r="F672" t="s">
        <v>1739</v>
      </c>
      <c r="G672" s="4" t="s">
        <v>30</v>
      </c>
      <c r="H672" s="94">
        <v>45200</v>
      </c>
      <c r="I672" s="15" t="s">
        <v>1583</v>
      </c>
      <c r="J672" s="19" t="s">
        <v>1285</v>
      </c>
      <c r="K672" t="s">
        <v>1300</v>
      </c>
      <c r="L672" s="15" t="s">
        <v>1301</v>
      </c>
      <c r="M672" s="16">
        <v>80.7</v>
      </c>
      <c r="N672" s="16">
        <v>96.7</v>
      </c>
      <c r="P672" s="63">
        <v>45599</v>
      </c>
      <c r="Q672" s="63"/>
      <c r="R672" s="69" t="s">
        <v>2114</v>
      </c>
      <c r="S672" s="27">
        <v>17.977699999999999</v>
      </c>
      <c r="T672" s="34">
        <v>-66.61</v>
      </c>
    </row>
    <row r="673" spans="1:20" ht="16.5" customHeight="1" x14ac:dyDescent="0.25">
      <c r="A673" t="s">
        <v>15</v>
      </c>
      <c r="B673" s="4">
        <v>904</v>
      </c>
      <c r="C673" s="185">
        <v>6400904</v>
      </c>
      <c r="D673" t="s">
        <v>114</v>
      </c>
      <c r="E673" t="s">
        <v>30</v>
      </c>
      <c r="F673" t="s">
        <v>30</v>
      </c>
      <c r="G673" s="4"/>
      <c r="H673" s="4"/>
      <c r="I673" s="15" t="s">
        <v>1583</v>
      </c>
      <c r="J673" s="19" t="s">
        <v>1285</v>
      </c>
      <c r="K673" t="s">
        <v>1302</v>
      </c>
      <c r="L673" s="15" t="s">
        <v>559</v>
      </c>
      <c r="M673" s="16">
        <v>80.7</v>
      </c>
      <c r="N673" s="16">
        <v>96.7</v>
      </c>
      <c r="P673" s="63">
        <v>45599</v>
      </c>
      <c r="Q673" s="63"/>
      <c r="R673" s="43"/>
      <c r="S673" s="27">
        <v>17.991</v>
      </c>
      <c r="T673" s="34">
        <v>-66.609800000000007</v>
      </c>
    </row>
    <row r="674" spans="1:20" ht="16.5" customHeight="1" x14ac:dyDescent="0.25">
      <c r="A674" t="s">
        <v>15</v>
      </c>
      <c r="B674" s="4">
        <v>2085</v>
      </c>
      <c r="C674" s="4">
        <v>3602085</v>
      </c>
      <c r="D674" t="s">
        <v>114</v>
      </c>
      <c r="E674" t="s">
        <v>36</v>
      </c>
      <c r="F674" t="s">
        <v>36</v>
      </c>
      <c r="G674" s="4"/>
      <c r="H674" s="4"/>
      <c r="I674" s="15" t="s">
        <v>92</v>
      </c>
      <c r="J674" s="19" t="s">
        <v>1281</v>
      </c>
      <c r="K674" t="s">
        <v>339</v>
      </c>
      <c r="L674" s="15" t="s">
        <v>1863</v>
      </c>
      <c r="M674" s="16">
        <v>82.7</v>
      </c>
      <c r="N674" s="16">
        <v>98.7</v>
      </c>
      <c r="P674" s="63">
        <v>45599</v>
      </c>
      <c r="Q674" s="63"/>
      <c r="R674" s="43"/>
      <c r="S674" s="27">
        <v>18.0078</v>
      </c>
      <c r="T674" s="34">
        <v>-66.601299999999995</v>
      </c>
    </row>
    <row r="675" spans="1:20" ht="16.5" customHeight="1" x14ac:dyDescent="0.25">
      <c r="A675" t="s">
        <v>15</v>
      </c>
      <c r="B675" s="4">
        <v>856</v>
      </c>
      <c r="C675" s="4">
        <v>6400856</v>
      </c>
      <c r="D675" t="s">
        <v>114</v>
      </c>
      <c r="E675" t="s">
        <v>30</v>
      </c>
      <c r="F675" t="s">
        <v>30</v>
      </c>
      <c r="G675" s="4"/>
      <c r="H675" s="4"/>
      <c r="I675" s="15" t="s">
        <v>1583</v>
      </c>
      <c r="J675" s="19" t="s">
        <v>1282</v>
      </c>
      <c r="K675" t="s">
        <v>1679</v>
      </c>
      <c r="L675" s="15" t="s">
        <v>1299</v>
      </c>
      <c r="M675" s="16">
        <v>83.7</v>
      </c>
      <c r="N675" s="16">
        <v>98.7</v>
      </c>
      <c r="P675" s="63">
        <v>45599</v>
      </c>
      <c r="Q675" s="63"/>
      <c r="R675" s="43"/>
      <c r="S675" s="40">
        <v>18.037800000000001</v>
      </c>
      <c r="T675" s="41">
        <v>-66.643600000000006</v>
      </c>
    </row>
    <row r="676" spans="1:20" ht="16.5" customHeight="1" x14ac:dyDescent="0.25">
      <c r="A676" t="s">
        <v>15</v>
      </c>
      <c r="B676" s="4">
        <v>1100</v>
      </c>
      <c r="C676" s="4">
        <v>3601100</v>
      </c>
      <c r="D676" t="s">
        <v>114</v>
      </c>
      <c r="E676" t="s">
        <v>170</v>
      </c>
      <c r="F676" t="s">
        <v>170</v>
      </c>
      <c r="G676" s="4"/>
      <c r="H676" s="4"/>
      <c r="I676" s="15" t="s">
        <v>92</v>
      </c>
      <c r="J676" s="19" t="s">
        <v>93</v>
      </c>
      <c r="K676" t="s">
        <v>227</v>
      </c>
      <c r="L676" s="15" t="s">
        <v>605</v>
      </c>
      <c r="M676" s="16">
        <v>81.7</v>
      </c>
      <c r="N676" s="16">
        <v>99.7</v>
      </c>
      <c r="P676" s="63">
        <v>45599</v>
      </c>
      <c r="Q676" s="63"/>
      <c r="R676" s="43"/>
      <c r="S676" s="27">
        <v>17.986000000000001</v>
      </c>
      <c r="T676" s="34">
        <v>-66.709000000000003</v>
      </c>
    </row>
    <row r="677" spans="1:20" ht="16.5" customHeight="1" x14ac:dyDescent="0.25">
      <c r="A677" s="132" t="s">
        <v>15</v>
      </c>
      <c r="B677" s="133">
        <v>600</v>
      </c>
      <c r="C677" s="133">
        <v>6400600</v>
      </c>
      <c r="D677" s="132" t="s">
        <v>114</v>
      </c>
      <c r="E677" s="132" t="s">
        <v>1739</v>
      </c>
      <c r="F677" s="132" t="s">
        <v>1739</v>
      </c>
      <c r="G677" s="133" t="s">
        <v>30</v>
      </c>
      <c r="H677" s="133"/>
      <c r="I677" s="134" t="s">
        <v>1583</v>
      </c>
      <c r="J677" s="135" t="s">
        <v>1281</v>
      </c>
      <c r="K677" s="132" t="s">
        <v>1292</v>
      </c>
      <c r="L677" s="134" t="s">
        <v>1293</v>
      </c>
      <c r="M677" s="166">
        <v>82.7</v>
      </c>
      <c r="N677" s="166">
        <v>99.7</v>
      </c>
      <c r="O677" s="166"/>
      <c r="P677" s="63">
        <v>45599</v>
      </c>
      <c r="Q677" s="136"/>
      <c r="R677" s="137"/>
      <c r="S677" s="141">
        <v>18.005400000000002</v>
      </c>
      <c r="T677" s="142">
        <v>-66.585400000000007</v>
      </c>
    </row>
    <row r="678" spans="1:20" ht="16.5" customHeight="1" x14ac:dyDescent="0.25">
      <c r="A678" t="s">
        <v>15</v>
      </c>
      <c r="B678" s="4">
        <v>807</v>
      </c>
      <c r="C678" s="4">
        <v>6400807</v>
      </c>
      <c r="D678" t="s">
        <v>114</v>
      </c>
      <c r="E678" t="s">
        <v>1739</v>
      </c>
      <c r="F678" t="s">
        <v>1739</v>
      </c>
      <c r="G678" s="4" t="s">
        <v>30</v>
      </c>
      <c r="H678" s="94">
        <v>44378</v>
      </c>
      <c r="I678" s="15" t="s">
        <v>1583</v>
      </c>
      <c r="J678" s="19" t="s">
        <v>1286</v>
      </c>
      <c r="K678" t="s">
        <v>2062</v>
      </c>
      <c r="L678" s="15" t="s">
        <v>1296</v>
      </c>
      <c r="M678" s="16">
        <v>80.7</v>
      </c>
      <c r="N678" s="16">
        <v>100.7</v>
      </c>
      <c r="P678" s="63">
        <v>45599</v>
      </c>
      <c r="Q678" s="63"/>
      <c r="R678" s="43"/>
      <c r="S678" s="27">
        <v>18.003599999999999</v>
      </c>
      <c r="T678" s="34">
        <v>-66.620699999999999</v>
      </c>
    </row>
    <row r="679" spans="1:20" ht="16.5" customHeight="1" x14ac:dyDescent="0.25">
      <c r="A679" t="s">
        <v>15</v>
      </c>
      <c r="B679" s="4">
        <v>1024</v>
      </c>
      <c r="C679" s="4">
        <v>3601024</v>
      </c>
      <c r="D679" t="s">
        <v>114</v>
      </c>
      <c r="E679" t="s">
        <v>22</v>
      </c>
      <c r="F679" t="s">
        <v>22</v>
      </c>
      <c r="G679" s="4"/>
      <c r="H679" s="4"/>
      <c r="I679" s="15" t="s">
        <v>92</v>
      </c>
      <c r="J679" s="19" t="s">
        <v>1282</v>
      </c>
      <c r="K679" t="s">
        <v>194</v>
      </c>
      <c r="L679" s="15" t="s">
        <v>568</v>
      </c>
      <c r="O679" s="4"/>
      <c r="P679" s="63">
        <v>45599</v>
      </c>
      <c r="Q679" s="106" t="s">
        <v>2159</v>
      </c>
      <c r="R679" s="43"/>
      <c r="S679" s="27">
        <v>18.022551</v>
      </c>
      <c r="T679" s="34">
        <v>-66.640691000000004</v>
      </c>
    </row>
    <row r="680" spans="1:20" ht="16.5" customHeight="1" x14ac:dyDescent="0.25">
      <c r="A680" t="s">
        <v>15</v>
      </c>
      <c r="B680" s="4">
        <v>1104</v>
      </c>
      <c r="C680" s="4">
        <v>3601104</v>
      </c>
      <c r="D680" t="s">
        <v>114</v>
      </c>
      <c r="E680" t="s">
        <v>170</v>
      </c>
      <c r="F680" t="s">
        <v>170</v>
      </c>
      <c r="G680" s="4"/>
      <c r="H680" s="4"/>
      <c r="I680" s="15" t="s">
        <v>92</v>
      </c>
      <c r="J680" s="19" t="s">
        <v>1283</v>
      </c>
      <c r="K680" t="s">
        <v>229</v>
      </c>
      <c r="L680" t="s">
        <v>229</v>
      </c>
      <c r="O680" s="4"/>
      <c r="P680" s="63">
        <v>45599</v>
      </c>
      <c r="Q680" s="106" t="s">
        <v>2159</v>
      </c>
      <c r="R680" s="43"/>
      <c r="S680" s="27">
        <v>18.010400000000001</v>
      </c>
      <c r="T680" s="34">
        <v>-66.618200000000002</v>
      </c>
    </row>
    <row r="681" spans="1:20" ht="16.5" customHeight="1" x14ac:dyDescent="0.3">
      <c r="A681" t="s">
        <v>15</v>
      </c>
      <c r="B681" s="4">
        <v>6762</v>
      </c>
      <c r="C681" s="4">
        <v>3606762</v>
      </c>
      <c r="D681" t="s">
        <v>114</v>
      </c>
      <c r="E681" t="s">
        <v>2046</v>
      </c>
      <c r="F681" t="s">
        <v>2046</v>
      </c>
      <c r="G681" s="4" t="s">
        <v>169</v>
      </c>
      <c r="H681" s="92">
        <v>44835</v>
      </c>
      <c r="I681" s="15" t="s">
        <v>92</v>
      </c>
      <c r="J681" s="19" t="s">
        <v>1286</v>
      </c>
      <c r="K681" t="s">
        <v>1909</v>
      </c>
      <c r="L681" t="s">
        <v>2037</v>
      </c>
      <c r="O681" s="4"/>
      <c r="P681" s="63">
        <v>45599</v>
      </c>
      <c r="Q681" s="106" t="s">
        <v>2159</v>
      </c>
      <c r="R681" s="58" t="s">
        <v>2160</v>
      </c>
      <c r="S681" s="35">
        <v>18.00827</v>
      </c>
      <c r="T681" s="44">
        <v>-66.61327</v>
      </c>
    </row>
    <row r="682" spans="1:20" ht="16.5" customHeight="1" x14ac:dyDescent="0.25">
      <c r="A682" t="s">
        <v>57</v>
      </c>
      <c r="B682" s="4">
        <v>911</v>
      </c>
      <c r="C682" s="4">
        <v>6400911</v>
      </c>
      <c r="D682" t="s">
        <v>147</v>
      </c>
      <c r="E682" t="s">
        <v>23</v>
      </c>
      <c r="F682" t="s">
        <v>2028</v>
      </c>
      <c r="G682" s="4" t="s">
        <v>1739</v>
      </c>
      <c r="H682" s="4"/>
      <c r="I682" s="19" t="s">
        <v>1585</v>
      </c>
      <c r="J682" s="19" t="s">
        <v>1307</v>
      </c>
      <c r="K682" t="s">
        <v>2192</v>
      </c>
      <c r="L682" s="15" t="s">
        <v>1310</v>
      </c>
      <c r="M682" s="16">
        <v>78.7</v>
      </c>
      <c r="N682" s="16">
        <v>94.7</v>
      </c>
      <c r="O682" s="16">
        <v>81.7</v>
      </c>
      <c r="P682" s="63">
        <v>45599</v>
      </c>
      <c r="Q682" s="106"/>
      <c r="R682" s="43"/>
      <c r="S682" s="27">
        <v>18.458361</v>
      </c>
      <c r="T682" s="34">
        <v>-66.905574000000001</v>
      </c>
    </row>
    <row r="683" spans="1:20" ht="16.5" customHeight="1" x14ac:dyDescent="0.25">
      <c r="A683" t="s">
        <v>57</v>
      </c>
      <c r="B683" s="4">
        <v>1081</v>
      </c>
      <c r="C683" s="4">
        <v>3601081</v>
      </c>
      <c r="D683" t="s">
        <v>147</v>
      </c>
      <c r="E683" t="s">
        <v>22</v>
      </c>
      <c r="F683" t="s">
        <v>22</v>
      </c>
      <c r="G683" s="4"/>
      <c r="H683" s="4"/>
      <c r="I683" s="15" t="s">
        <v>81</v>
      </c>
      <c r="J683" s="19" t="s">
        <v>1307</v>
      </c>
      <c r="K683" t="s">
        <v>221</v>
      </c>
      <c r="L683" s="15" t="s">
        <v>600</v>
      </c>
      <c r="M683" s="16">
        <v>80.7</v>
      </c>
      <c r="N683" s="16">
        <v>94.7</v>
      </c>
      <c r="O683" s="16">
        <v>82.7</v>
      </c>
      <c r="P683" s="63">
        <v>45599</v>
      </c>
      <c r="Q683" s="63"/>
      <c r="R683" s="43"/>
      <c r="S683" s="27">
        <v>18.458213000000001</v>
      </c>
      <c r="T683" s="34">
        <v>-66.907471999999999</v>
      </c>
    </row>
    <row r="684" spans="1:20" ht="16.5" customHeight="1" x14ac:dyDescent="0.25">
      <c r="A684" t="s">
        <v>57</v>
      </c>
      <c r="B684" s="4">
        <v>870</v>
      </c>
      <c r="C684" s="4">
        <v>3606870</v>
      </c>
      <c r="D684" t="s">
        <v>147</v>
      </c>
      <c r="E684" t="s">
        <v>36</v>
      </c>
      <c r="F684" t="s">
        <v>36</v>
      </c>
      <c r="G684" s="4"/>
      <c r="H684" s="4"/>
      <c r="I684" s="15" t="s">
        <v>81</v>
      </c>
      <c r="J684" s="19" t="s">
        <v>1307</v>
      </c>
      <c r="K684" t="s">
        <v>1920</v>
      </c>
      <c r="L684" s="15" t="s">
        <v>1558</v>
      </c>
      <c r="M684" s="16">
        <v>79.7</v>
      </c>
      <c r="N684" s="16">
        <v>96.7</v>
      </c>
      <c r="O684" s="16">
        <v>87.7</v>
      </c>
      <c r="P684" s="63">
        <v>45599</v>
      </c>
      <c r="Q684" s="106"/>
      <c r="R684" s="43"/>
      <c r="S684" s="27">
        <v>18.459341999999999</v>
      </c>
      <c r="T684" s="34">
        <v>-66.922325000000001</v>
      </c>
    </row>
    <row r="685" spans="1:20" ht="16.5" customHeight="1" x14ac:dyDescent="0.25">
      <c r="A685" t="s">
        <v>57</v>
      </c>
      <c r="B685" s="4">
        <v>550</v>
      </c>
      <c r="C685" s="4">
        <v>6400550</v>
      </c>
      <c r="D685" t="s">
        <v>147</v>
      </c>
      <c r="E685" t="s">
        <v>1739</v>
      </c>
      <c r="F685" t="s">
        <v>1739</v>
      </c>
      <c r="G685" s="4" t="s">
        <v>30</v>
      </c>
      <c r="H685" s="4"/>
      <c r="I685" s="19" t="s">
        <v>1581</v>
      </c>
      <c r="J685" s="19" t="s">
        <v>1307</v>
      </c>
      <c r="K685" t="s">
        <v>1744</v>
      </c>
      <c r="L685" s="15" t="s">
        <v>1308</v>
      </c>
      <c r="M685" s="16">
        <v>79.7</v>
      </c>
      <c r="N685" s="16">
        <v>95.7</v>
      </c>
      <c r="P685" s="63">
        <v>45599</v>
      </c>
      <c r="Q685" s="63"/>
      <c r="R685" s="43"/>
      <c r="S685" s="27">
        <v>18.464300000000001</v>
      </c>
      <c r="T685" s="34">
        <v>-66.927999999999997</v>
      </c>
    </row>
    <row r="686" spans="1:20" ht="16.5" customHeight="1" x14ac:dyDescent="0.25">
      <c r="A686" t="s">
        <v>57</v>
      </c>
      <c r="B686" s="4">
        <v>8015</v>
      </c>
      <c r="C686" s="4">
        <v>3608015</v>
      </c>
      <c r="D686" t="s">
        <v>147</v>
      </c>
      <c r="E686" t="s">
        <v>170</v>
      </c>
      <c r="F686" t="s">
        <v>170</v>
      </c>
      <c r="G686" s="4"/>
      <c r="H686" s="4"/>
      <c r="I686" s="15" t="s">
        <v>81</v>
      </c>
      <c r="J686" s="19" t="s">
        <v>1307</v>
      </c>
      <c r="K686" t="s">
        <v>1537</v>
      </c>
      <c r="L686" s="15" t="s">
        <v>2012</v>
      </c>
      <c r="O686" s="4"/>
      <c r="P686" s="63">
        <v>45599</v>
      </c>
      <c r="Q686" s="106" t="s">
        <v>2159</v>
      </c>
      <c r="R686" s="43"/>
      <c r="S686" s="27">
        <v>18.459530600000001</v>
      </c>
      <c r="T686" s="34">
        <v>-66.923130555555502</v>
      </c>
    </row>
    <row r="687" spans="1:20" ht="16.5" customHeight="1" x14ac:dyDescent="0.3">
      <c r="A687" t="s">
        <v>57</v>
      </c>
      <c r="B687" s="4">
        <v>573</v>
      </c>
      <c r="C687" s="4">
        <v>3400573</v>
      </c>
      <c r="D687" t="s">
        <v>147</v>
      </c>
      <c r="E687" t="s">
        <v>2046</v>
      </c>
      <c r="F687" t="s">
        <v>2046</v>
      </c>
      <c r="G687" s="4" t="s">
        <v>169</v>
      </c>
      <c r="H687" s="92">
        <v>44866</v>
      </c>
      <c r="I687" s="15" t="s">
        <v>1581</v>
      </c>
      <c r="J687" s="19" t="s">
        <v>1307</v>
      </c>
      <c r="K687" t="s">
        <v>1745</v>
      </c>
      <c r="L687" s="15" t="s">
        <v>1309</v>
      </c>
      <c r="O687" s="4"/>
      <c r="P687" s="63">
        <v>45599</v>
      </c>
      <c r="Q687" s="106" t="s">
        <v>2159</v>
      </c>
      <c r="R687" s="58"/>
      <c r="S687" s="27">
        <v>18.459091000000001</v>
      </c>
      <c r="T687" s="34">
        <v>-66.918143000000001</v>
      </c>
    </row>
    <row r="688" spans="1:20" ht="16.5" customHeight="1" x14ac:dyDescent="0.3">
      <c r="A688" t="s">
        <v>57</v>
      </c>
      <c r="B688" s="4">
        <v>3005</v>
      </c>
      <c r="C688" s="4">
        <v>3603005</v>
      </c>
      <c r="D688" t="s">
        <v>147</v>
      </c>
      <c r="E688" t="s">
        <v>2046</v>
      </c>
      <c r="F688" t="s">
        <v>2046</v>
      </c>
      <c r="G688" s="4" t="s">
        <v>169</v>
      </c>
      <c r="H688" s="92">
        <v>44835</v>
      </c>
      <c r="I688" s="15" t="s">
        <v>81</v>
      </c>
      <c r="J688" s="19" t="s">
        <v>1307</v>
      </c>
      <c r="K688" t="s">
        <v>402</v>
      </c>
      <c r="L688" s="15" t="s">
        <v>744</v>
      </c>
      <c r="O688" s="4"/>
      <c r="P688" s="63">
        <v>45599</v>
      </c>
      <c r="Q688" s="106" t="s">
        <v>2159</v>
      </c>
      <c r="R688" s="58"/>
      <c r="S688" s="27">
        <v>18.482800999999998</v>
      </c>
      <c r="T688" s="34">
        <v>-66.940961999999999</v>
      </c>
    </row>
    <row r="689" spans="1:20" ht="16.5" customHeight="1" x14ac:dyDescent="0.25">
      <c r="A689" t="s">
        <v>51</v>
      </c>
      <c r="B689" s="4">
        <v>640</v>
      </c>
      <c r="C689" s="4">
        <v>6400640</v>
      </c>
      <c r="D689" t="s">
        <v>1486</v>
      </c>
      <c r="E689" t="s">
        <v>1739</v>
      </c>
      <c r="F689" t="s">
        <v>1739</v>
      </c>
      <c r="G689" s="4" t="s">
        <v>30</v>
      </c>
      <c r="H689" s="4"/>
      <c r="I689" s="15" t="s">
        <v>1581</v>
      </c>
      <c r="J689" s="19" t="s">
        <v>1311</v>
      </c>
      <c r="K689" t="s">
        <v>1680</v>
      </c>
      <c r="L689" s="15" t="s">
        <v>1313</v>
      </c>
      <c r="M689" s="16">
        <v>83.7</v>
      </c>
      <c r="N689" s="16">
        <v>99.7</v>
      </c>
      <c r="O689" s="16">
        <v>85.7</v>
      </c>
      <c r="P689" s="63">
        <v>45599</v>
      </c>
      <c r="Q689" s="63"/>
      <c r="R689" s="43"/>
      <c r="S689" s="27">
        <v>18.325500000000002</v>
      </c>
      <c r="T689" s="34">
        <v>-67.245500000000007</v>
      </c>
    </row>
    <row r="690" spans="1:20" ht="16.5" customHeight="1" x14ac:dyDescent="0.25">
      <c r="A690" t="s">
        <v>51</v>
      </c>
      <c r="B690" s="4">
        <v>819</v>
      </c>
      <c r="C690" s="4">
        <v>3606818</v>
      </c>
      <c r="D690" t="s">
        <v>1486</v>
      </c>
      <c r="E690" s="10" t="s">
        <v>170</v>
      </c>
      <c r="F690" s="10" t="s">
        <v>170</v>
      </c>
      <c r="G690" s="11"/>
      <c r="H690" s="11"/>
      <c r="I690" t="s">
        <v>83</v>
      </c>
      <c r="J690" s="1" t="s">
        <v>1311</v>
      </c>
      <c r="K690" s="1" t="s">
        <v>1537</v>
      </c>
      <c r="L690" s="1" t="s">
        <v>1484</v>
      </c>
      <c r="M690" s="16">
        <v>79.7</v>
      </c>
      <c r="N690" s="16">
        <v>95.7</v>
      </c>
      <c r="P690" s="63">
        <v>45599</v>
      </c>
      <c r="Q690" s="63"/>
      <c r="R690" s="4"/>
      <c r="S690" s="27">
        <v>18.360665000000001</v>
      </c>
      <c r="T690" s="34">
        <v>-67.250539000000003</v>
      </c>
    </row>
    <row r="691" spans="1:20" ht="16.5" customHeight="1" x14ac:dyDescent="0.25">
      <c r="A691" t="s">
        <v>51</v>
      </c>
      <c r="B691" s="4">
        <v>624</v>
      </c>
      <c r="C691" s="4">
        <v>3400624</v>
      </c>
      <c r="D691" t="s">
        <v>1486</v>
      </c>
      <c r="E691" t="s">
        <v>169</v>
      </c>
      <c r="F691" t="s">
        <v>169</v>
      </c>
      <c r="G691" s="4" t="s">
        <v>224</v>
      </c>
      <c r="H691" s="94">
        <v>44866</v>
      </c>
      <c r="I691" s="15" t="s">
        <v>1585</v>
      </c>
      <c r="J691" s="19" t="s">
        <v>1311</v>
      </c>
      <c r="K691" t="s">
        <v>1746</v>
      </c>
      <c r="L691" s="15" t="s">
        <v>1312</v>
      </c>
      <c r="M691" s="16">
        <v>79.7</v>
      </c>
      <c r="N691" s="16">
        <v>97.7</v>
      </c>
      <c r="P691" s="63">
        <v>45599</v>
      </c>
      <c r="Q691" s="63"/>
      <c r="R691" s="43"/>
      <c r="S691" s="27">
        <v>18.337653</v>
      </c>
      <c r="T691" s="34">
        <v>-67.252318000000002</v>
      </c>
    </row>
    <row r="692" spans="1:20" ht="16.5" customHeight="1" x14ac:dyDescent="0.25">
      <c r="A692" t="s">
        <v>51</v>
      </c>
      <c r="B692" s="4">
        <v>6026</v>
      </c>
      <c r="C692" s="4">
        <v>3606026</v>
      </c>
      <c r="D692" t="s">
        <v>1486</v>
      </c>
      <c r="E692" t="s">
        <v>23</v>
      </c>
      <c r="F692" t="s">
        <v>23</v>
      </c>
      <c r="G692" s="4" t="s">
        <v>22</v>
      </c>
      <c r="H692" s="94">
        <v>43831</v>
      </c>
      <c r="I692" s="15" t="s">
        <v>83</v>
      </c>
      <c r="J692" s="19" t="s">
        <v>1311</v>
      </c>
      <c r="K692" t="s">
        <v>1791</v>
      </c>
      <c r="L692" s="15" t="s">
        <v>851</v>
      </c>
      <c r="M692" s="16">
        <v>79.7</v>
      </c>
      <c r="N692" s="16">
        <v>97.7</v>
      </c>
      <c r="P692" s="63">
        <v>45599</v>
      </c>
      <c r="Q692" s="63"/>
      <c r="R692" s="43"/>
      <c r="S692" s="27">
        <v>18.340975</v>
      </c>
      <c r="T692" s="34">
        <v>-67.250546</v>
      </c>
    </row>
    <row r="693" spans="1:20" ht="16.5" customHeight="1" x14ac:dyDescent="0.25">
      <c r="A693" t="s">
        <v>51</v>
      </c>
      <c r="B693" s="4">
        <v>6526</v>
      </c>
      <c r="C693" s="4">
        <v>3606526</v>
      </c>
      <c r="D693" t="s">
        <v>1486</v>
      </c>
      <c r="E693" t="s">
        <v>170</v>
      </c>
      <c r="F693" t="s">
        <v>170</v>
      </c>
      <c r="G693" s="4"/>
      <c r="H693" s="4"/>
      <c r="I693" s="15" t="s">
        <v>83</v>
      </c>
      <c r="J693" s="19" t="s">
        <v>1311</v>
      </c>
      <c r="K693" t="s">
        <v>537</v>
      </c>
      <c r="L693" s="15" t="s">
        <v>877</v>
      </c>
      <c r="M693" s="16">
        <v>79.7</v>
      </c>
      <c r="N693" s="16">
        <v>99.7</v>
      </c>
      <c r="P693" s="63">
        <v>45599</v>
      </c>
      <c r="Q693" s="106"/>
      <c r="R693" s="43"/>
      <c r="S693" s="108"/>
      <c r="T693" s="109"/>
    </row>
    <row r="694" spans="1:20" ht="16.5" customHeight="1" x14ac:dyDescent="0.25">
      <c r="A694" t="s">
        <v>51</v>
      </c>
      <c r="B694" s="4">
        <v>649</v>
      </c>
      <c r="C694" s="4">
        <v>6400649</v>
      </c>
      <c r="D694" t="s">
        <v>1486</v>
      </c>
      <c r="E694" t="s">
        <v>1739</v>
      </c>
      <c r="F694" t="s">
        <v>1739</v>
      </c>
      <c r="G694" s="4" t="s">
        <v>30</v>
      </c>
      <c r="H694" s="4"/>
      <c r="I694" s="15" t="s">
        <v>1581</v>
      </c>
      <c r="J694" s="19" t="s">
        <v>1311</v>
      </c>
      <c r="K694" t="s">
        <v>1681</v>
      </c>
      <c r="L694" s="15" t="s">
        <v>1314</v>
      </c>
      <c r="M694" s="16">
        <v>83.7</v>
      </c>
      <c r="N694" s="16">
        <v>99.7</v>
      </c>
      <c r="P694" s="63">
        <v>45599</v>
      </c>
      <c r="Q694" s="63"/>
      <c r="R694" s="43"/>
      <c r="S694" s="27">
        <v>18.3139</v>
      </c>
      <c r="T694" s="34">
        <v>-67.224000000000004</v>
      </c>
    </row>
    <row r="695" spans="1:20" ht="16.5" customHeight="1" x14ac:dyDescent="0.25">
      <c r="A695" t="s">
        <v>51</v>
      </c>
      <c r="B695" s="4">
        <v>2567</v>
      </c>
      <c r="C695" s="4">
        <v>3602567</v>
      </c>
      <c r="D695" t="s">
        <v>1486</v>
      </c>
      <c r="E695" t="s">
        <v>23</v>
      </c>
      <c r="F695" t="s">
        <v>23</v>
      </c>
      <c r="G695" s="4"/>
      <c r="H695" s="4"/>
      <c r="I695" s="15" t="s">
        <v>83</v>
      </c>
      <c r="J695" s="19" t="s">
        <v>1311</v>
      </c>
      <c r="K695" t="s">
        <v>398</v>
      </c>
      <c r="L695" s="15" t="s">
        <v>741</v>
      </c>
      <c r="O695" s="4"/>
      <c r="P695" s="63">
        <v>45599</v>
      </c>
      <c r="Q695" s="106" t="s">
        <v>2159</v>
      </c>
      <c r="R695" s="43"/>
      <c r="S695" s="27"/>
      <c r="T695" s="34"/>
    </row>
    <row r="696" spans="1:20" ht="16.5" customHeight="1" x14ac:dyDescent="0.25">
      <c r="A696" t="s">
        <v>48</v>
      </c>
      <c r="B696" s="4">
        <v>1065</v>
      </c>
      <c r="C696" s="4">
        <v>3601065</v>
      </c>
      <c r="D696" t="s">
        <v>159</v>
      </c>
      <c r="E696" t="s">
        <v>22</v>
      </c>
      <c r="F696" t="s">
        <v>22</v>
      </c>
      <c r="G696" s="4"/>
      <c r="H696" s="4"/>
      <c r="I696" s="54" t="s">
        <v>88</v>
      </c>
      <c r="J696" s="19" t="s">
        <v>1315</v>
      </c>
      <c r="K696" t="s">
        <v>214</v>
      </c>
      <c r="L696" s="15" t="s">
        <v>590</v>
      </c>
      <c r="M696" s="16">
        <v>78.7</v>
      </c>
      <c r="N696" s="16">
        <v>93.7</v>
      </c>
      <c r="O696" s="16">
        <v>79.7</v>
      </c>
      <c r="P696" s="63">
        <v>45599</v>
      </c>
      <c r="Q696" s="63"/>
      <c r="R696" s="43"/>
      <c r="S696" s="32">
        <v>18.374700000000001</v>
      </c>
      <c r="T696" s="68">
        <v>-65.821399999999997</v>
      </c>
    </row>
    <row r="697" spans="1:20" ht="16.149999999999999" customHeight="1" x14ac:dyDescent="0.25">
      <c r="A697" t="s">
        <v>48</v>
      </c>
      <c r="B697" s="4">
        <v>3060</v>
      </c>
      <c r="C697" s="4">
        <v>3603060</v>
      </c>
      <c r="D697" t="s">
        <v>159</v>
      </c>
      <c r="E697" t="s">
        <v>22</v>
      </c>
      <c r="F697" t="s">
        <v>22</v>
      </c>
      <c r="G697" s="4"/>
      <c r="H697" s="4"/>
      <c r="I697" s="54" t="s">
        <v>88</v>
      </c>
      <c r="J697" s="19" t="s">
        <v>1315</v>
      </c>
      <c r="K697" t="s">
        <v>446</v>
      </c>
      <c r="L697" s="15" t="s">
        <v>782</v>
      </c>
      <c r="M697" s="16">
        <v>78.7</v>
      </c>
      <c r="N697" s="16">
        <v>93.7</v>
      </c>
      <c r="O697" s="16">
        <v>79.7</v>
      </c>
      <c r="P697" s="63">
        <v>45599</v>
      </c>
      <c r="Q697" s="63"/>
      <c r="R697" s="43"/>
      <c r="S697" s="32">
        <v>18.374400000000001</v>
      </c>
      <c r="T697" s="68">
        <v>-65.814899999999994</v>
      </c>
    </row>
    <row r="698" spans="1:20" ht="16.149999999999999" customHeight="1" x14ac:dyDescent="0.25">
      <c r="A698" t="s">
        <v>48</v>
      </c>
      <c r="B698" s="4">
        <v>2068</v>
      </c>
      <c r="C698" s="4">
        <v>3602068</v>
      </c>
      <c r="D698" t="s">
        <v>159</v>
      </c>
      <c r="E698" t="s">
        <v>36</v>
      </c>
      <c r="F698" t="s">
        <v>36</v>
      </c>
      <c r="G698" s="4"/>
      <c r="H698" s="4"/>
      <c r="I698" s="54" t="s">
        <v>88</v>
      </c>
      <c r="J698" s="19" t="s">
        <v>1316</v>
      </c>
      <c r="K698" t="s">
        <v>1865</v>
      </c>
      <c r="L698" s="15" t="s">
        <v>1866</v>
      </c>
      <c r="M698" s="16">
        <v>81.7</v>
      </c>
      <c r="N698" s="16">
        <v>96.7</v>
      </c>
      <c r="O698" s="16">
        <v>81.7</v>
      </c>
      <c r="P698" s="63">
        <v>45599</v>
      </c>
      <c r="Q698" s="63"/>
      <c r="R698" s="43"/>
      <c r="S698" s="32">
        <v>18.378488999999998</v>
      </c>
      <c r="T698" s="68">
        <v>-65.837496999999999</v>
      </c>
    </row>
    <row r="699" spans="1:20" ht="16.5" customHeight="1" x14ac:dyDescent="0.25">
      <c r="A699" t="s">
        <v>48</v>
      </c>
      <c r="B699" s="4">
        <v>3061</v>
      </c>
      <c r="C699" s="4">
        <v>3603061</v>
      </c>
      <c r="D699" t="s">
        <v>159</v>
      </c>
      <c r="E699" t="s">
        <v>2046</v>
      </c>
      <c r="F699" t="s">
        <v>2046</v>
      </c>
      <c r="G699" s="4" t="s">
        <v>169</v>
      </c>
      <c r="H699" s="92">
        <v>44866</v>
      </c>
      <c r="I699" s="54" t="s">
        <v>88</v>
      </c>
      <c r="J699" s="19" t="s">
        <v>1316</v>
      </c>
      <c r="K699" t="s">
        <v>431</v>
      </c>
      <c r="L699" s="15" t="s">
        <v>16</v>
      </c>
      <c r="M699" s="16">
        <v>78.7</v>
      </c>
      <c r="N699" s="16">
        <v>94.7</v>
      </c>
      <c r="O699" s="16">
        <v>83.7</v>
      </c>
      <c r="P699" s="63">
        <v>45599</v>
      </c>
      <c r="Q699" s="63"/>
      <c r="R699" s="43"/>
      <c r="S699" s="32">
        <v>18.378900000000002</v>
      </c>
      <c r="T699" s="68">
        <v>-65.791700000000006</v>
      </c>
    </row>
    <row r="700" spans="1:20" ht="16.5" customHeight="1" x14ac:dyDescent="0.25">
      <c r="A700" t="s">
        <v>48</v>
      </c>
      <c r="B700" s="4">
        <v>3059</v>
      </c>
      <c r="C700" s="4">
        <v>3603059</v>
      </c>
      <c r="D700" t="s">
        <v>159</v>
      </c>
      <c r="E700" t="s">
        <v>2046</v>
      </c>
      <c r="F700" t="s">
        <v>2046</v>
      </c>
      <c r="G700" s="4" t="s">
        <v>169</v>
      </c>
      <c r="H700" s="92">
        <v>44835</v>
      </c>
      <c r="I700" s="54" t="s">
        <v>88</v>
      </c>
      <c r="J700" s="19" t="s">
        <v>1316</v>
      </c>
      <c r="K700" t="s">
        <v>445</v>
      </c>
      <c r="L700" s="15" t="s">
        <v>781</v>
      </c>
      <c r="M700" s="16">
        <v>82.7</v>
      </c>
      <c r="N700" s="16">
        <v>97.7</v>
      </c>
      <c r="O700" s="16">
        <v>83.7</v>
      </c>
      <c r="P700" s="63">
        <v>45599</v>
      </c>
      <c r="Q700" s="63"/>
      <c r="R700" s="43"/>
      <c r="S700" s="32">
        <v>18.3782</v>
      </c>
      <c r="T700" s="68">
        <v>-65.839100000000002</v>
      </c>
    </row>
    <row r="701" spans="1:20" ht="16.5" customHeight="1" x14ac:dyDescent="0.25">
      <c r="A701" t="s">
        <v>48</v>
      </c>
      <c r="B701" s="4">
        <v>946</v>
      </c>
      <c r="C701" s="4">
        <v>6400946</v>
      </c>
      <c r="D701" t="s">
        <v>159</v>
      </c>
      <c r="E701" t="s">
        <v>30</v>
      </c>
      <c r="F701" t="s">
        <v>30</v>
      </c>
      <c r="G701" s="4"/>
      <c r="H701" s="4"/>
      <c r="I701" s="54" t="s">
        <v>905</v>
      </c>
      <c r="J701" s="19" t="s">
        <v>1315</v>
      </c>
      <c r="K701" t="s">
        <v>1682</v>
      </c>
      <c r="L701" s="15" t="s">
        <v>1319</v>
      </c>
      <c r="M701" s="16">
        <v>80.7</v>
      </c>
      <c r="N701" s="16">
        <v>96.7</v>
      </c>
      <c r="O701" s="16">
        <v>87.7</v>
      </c>
      <c r="P701" s="63">
        <v>45599</v>
      </c>
      <c r="Q701" s="63"/>
      <c r="R701" s="43"/>
      <c r="S701" s="32">
        <v>18.371600000000001</v>
      </c>
      <c r="T701" s="68">
        <v>-65.772999999999996</v>
      </c>
    </row>
    <row r="702" spans="1:20" ht="16.5" customHeight="1" x14ac:dyDescent="0.25">
      <c r="A702" t="s">
        <v>48</v>
      </c>
      <c r="B702" s="4">
        <v>945</v>
      </c>
      <c r="C702" s="4">
        <v>6400945</v>
      </c>
      <c r="D702" t="s">
        <v>159</v>
      </c>
      <c r="E702" t="s">
        <v>1739</v>
      </c>
      <c r="F702" t="s">
        <v>1739</v>
      </c>
      <c r="G702" s="4" t="s">
        <v>30</v>
      </c>
      <c r="H702" s="4"/>
      <c r="I702" s="54" t="s">
        <v>905</v>
      </c>
      <c r="J702" s="19" t="s">
        <v>1315</v>
      </c>
      <c r="K702" t="s">
        <v>1317</v>
      </c>
      <c r="L702" s="15" t="s">
        <v>1318</v>
      </c>
      <c r="M702" s="16">
        <v>79.7</v>
      </c>
      <c r="N702" s="16">
        <v>97.7</v>
      </c>
      <c r="O702" s="16">
        <v>87.7</v>
      </c>
      <c r="P702" s="63">
        <v>45599</v>
      </c>
      <c r="Q702" s="63"/>
      <c r="R702" s="43"/>
      <c r="S702" s="32">
        <v>18.3752</v>
      </c>
      <c r="T702" s="68">
        <v>-65.821600000000004</v>
      </c>
    </row>
    <row r="703" spans="1:20" ht="16.5" customHeight="1" x14ac:dyDescent="0.25">
      <c r="A703" t="s">
        <v>48</v>
      </c>
      <c r="B703" s="4">
        <v>948</v>
      </c>
      <c r="C703" s="4">
        <v>6400948</v>
      </c>
      <c r="D703" t="s">
        <v>159</v>
      </c>
      <c r="E703" t="s">
        <v>1739</v>
      </c>
      <c r="F703" t="s">
        <v>1739</v>
      </c>
      <c r="G703" s="4" t="s">
        <v>30</v>
      </c>
      <c r="H703" s="94">
        <v>44501</v>
      </c>
      <c r="I703" s="54" t="s">
        <v>905</v>
      </c>
      <c r="J703" s="19" t="s">
        <v>1315</v>
      </c>
      <c r="K703" t="s">
        <v>1320</v>
      </c>
      <c r="L703" s="15" t="s">
        <v>1321</v>
      </c>
      <c r="M703" s="16">
        <v>81.7</v>
      </c>
      <c r="N703" s="16">
        <v>97.7</v>
      </c>
      <c r="O703" s="16">
        <v>87.7</v>
      </c>
      <c r="P703" s="63">
        <v>45599</v>
      </c>
      <c r="Q703" s="63"/>
      <c r="R703" s="43"/>
      <c r="S703" s="32">
        <v>18.371200000000002</v>
      </c>
      <c r="T703" s="68">
        <v>-65.767399999999995</v>
      </c>
    </row>
    <row r="704" spans="1:20" ht="16.5" customHeight="1" x14ac:dyDescent="0.25">
      <c r="A704" t="s">
        <v>48</v>
      </c>
      <c r="B704" s="4">
        <v>2069</v>
      </c>
      <c r="C704" s="4">
        <v>3602069</v>
      </c>
      <c r="D704" t="s">
        <v>159</v>
      </c>
      <c r="E704" t="s">
        <v>36</v>
      </c>
      <c r="F704" t="s">
        <v>36</v>
      </c>
      <c r="G704" s="4"/>
      <c r="H704" s="4"/>
      <c r="I704" s="54" t="s">
        <v>88</v>
      </c>
      <c r="J704" s="19" t="s">
        <v>1316</v>
      </c>
      <c r="K704" t="s">
        <v>208</v>
      </c>
      <c r="L704" s="15" t="s">
        <v>699</v>
      </c>
      <c r="M704" s="16">
        <v>85.7</v>
      </c>
      <c r="N704" s="16">
        <v>102.7</v>
      </c>
      <c r="P704" s="63">
        <v>45599</v>
      </c>
      <c r="Q704" s="63"/>
      <c r="R704" s="43"/>
      <c r="S704" s="32">
        <v>18.376799999999999</v>
      </c>
      <c r="T704" s="68">
        <v>-65.8</v>
      </c>
    </row>
    <row r="705" spans="1:20" ht="16.5" customHeight="1" x14ac:dyDescent="0.25">
      <c r="A705" t="s">
        <v>48</v>
      </c>
      <c r="B705" s="4">
        <v>36111</v>
      </c>
      <c r="C705" s="4">
        <v>3610021</v>
      </c>
      <c r="D705" t="s">
        <v>159</v>
      </c>
      <c r="E705" t="s">
        <v>2046</v>
      </c>
      <c r="F705" t="s">
        <v>2046</v>
      </c>
      <c r="G705" s="4" t="s">
        <v>322</v>
      </c>
      <c r="H705" s="4"/>
      <c r="I705" s="173" t="s">
        <v>88</v>
      </c>
      <c r="J705" s="174" t="s">
        <v>1315</v>
      </c>
      <c r="K705" t="s">
        <v>2097</v>
      </c>
      <c r="L705" s="175" t="s">
        <v>2098</v>
      </c>
      <c r="O705" s="4"/>
      <c r="P705" s="63">
        <v>45599</v>
      </c>
      <c r="Q705" s="106" t="s">
        <v>2159</v>
      </c>
      <c r="R705" s="43"/>
      <c r="S705" s="32"/>
      <c r="T705" s="68"/>
    </row>
    <row r="706" spans="1:20" ht="16.5" customHeight="1" x14ac:dyDescent="0.25">
      <c r="A706" t="s">
        <v>50</v>
      </c>
      <c r="B706" s="4">
        <v>623</v>
      </c>
      <c r="C706" s="4">
        <v>6400623</v>
      </c>
      <c r="D706" t="s">
        <v>150</v>
      </c>
      <c r="E706" t="s">
        <v>1739</v>
      </c>
      <c r="F706" t="s">
        <v>1739</v>
      </c>
      <c r="G706" s="4" t="s">
        <v>30</v>
      </c>
      <c r="H706" s="4"/>
      <c r="I706" s="15" t="s">
        <v>83</v>
      </c>
      <c r="J706" s="19" t="s">
        <v>1331</v>
      </c>
      <c r="K706" t="s">
        <v>1012</v>
      </c>
      <c r="L706" s="15" t="s">
        <v>1333</v>
      </c>
      <c r="M706">
        <v>80.7</v>
      </c>
      <c r="N706">
        <v>95.7</v>
      </c>
      <c r="O706">
        <v>82.7</v>
      </c>
      <c r="P706" s="63">
        <v>45599</v>
      </c>
      <c r="Q706" s="63"/>
      <c r="R706" s="43"/>
      <c r="S706" s="27">
        <v>18.074000000000002</v>
      </c>
      <c r="T706" s="34">
        <v>-66.952600000000004</v>
      </c>
    </row>
    <row r="707" spans="1:20" ht="16.5" customHeight="1" x14ac:dyDescent="0.25">
      <c r="A707" t="s">
        <v>50</v>
      </c>
      <c r="B707" s="4">
        <v>3063</v>
      </c>
      <c r="C707" s="4">
        <v>3603063</v>
      </c>
      <c r="D707" t="s">
        <v>150</v>
      </c>
      <c r="E707" t="s">
        <v>2046</v>
      </c>
      <c r="F707" t="s">
        <v>2046</v>
      </c>
      <c r="G707" s="4" t="s">
        <v>169</v>
      </c>
      <c r="H707" s="4"/>
      <c r="I707" s="15" t="s">
        <v>92</v>
      </c>
      <c r="J707" s="19" t="s">
        <v>1331</v>
      </c>
      <c r="K707" t="s">
        <v>448</v>
      </c>
      <c r="L707" t="s">
        <v>1781</v>
      </c>
      <c r="M707">
        <v>80.7</v>
      </c>
      <c r="N707">
        <v>96.7</v>
      </c>
      <c r="O707">
        <v>83.7</v>
      </c>
      <c r="P707" s="63">
        <v>45599</v>
      </c>
      <c r="Q707" s="63"/>
      <c r="R707" s="43"/>
      <c r="S707" s="27">
        <v>18.076699999999999</v>
      </c>
      <c r="T707" s="34">
        <v>-66.960499999999996</v>
      </c>
    </row>
    <row r="708" spans="1:20" ht="16.5" customHeight="1" x14ac:dyDescent="0.25">
      <c r="A708" t="s">
        <v>50</v>
      </c>
      <c r="B708" s="4">
        <v>2082</v>
      </c>
      <c r="C708" s="4">
        <v>3602082</v>
      </c>
      <c r="D708" t="s">
        <v>150</v>
      </c>
      <c r="E708" t="s">
        <v>36</v>
      </c>
      <c r="F708" t="s">
        <v>36</v>
      </c>
      <c r="G708" s="4"/>
      <c r="H708" s="4"/>
      <c r="I708" s="15" t="s">
        <v>92</v>
      </c>
      <c r="J708" s="19" t="s">
        <v>1330</v>
      </c>
      <c r="K708" t="s">
        <v>2130</v>
      </c>
      <c r="L708" s="15" t="s">
        <v>1868</v>
      </c>
      <c r="M708">
        <v>83.7</v>
      </c>
      <c r="N708">
        <v>96.7</v>
      </c>
      <c r="O708">
        <v>85.7</v>
      </c>
      <c r="P708" s="63">
        <v>45599</v>
      </c>
      <c r="Q708" s="63"/>
      <c r="R708" s="43"/>
      <c r="S708" s="27">
        <v>18.073499999999999</v>
      </c>
      <c r="T708" s="34">
        <v>-66.959500000000006</v>
      </c>
    </row>
    <row r="709" spans="1:20" ht="16.5" customHeight="1" x14ac:dyDescent="0.25">
      <c r="A709" t="s">
        <v>50</v>
      </c>
      <c r="B709" s="4">
        <v>622</v>
      </c>
      <c r="C709" s="4">
        <v>6400622</v>
      </c>
      <c r="D709" t="s">
        <v>150</v>
      </c>
      <c r="E709" t="s">
        <v>1739</v>
      </c>
      <c r="F709" t="s">
        <v>1739</v>
      </c>
      <c r="G709" s="4" t="s">
        <v>30</v>
      </c>
      <c r="H709" s="4"/>
      <c r="I709" s="15" t="s">
        <v>83</v>
      </c>
      <c r="J709" s="19" t="s">
        <v>1331</v>
      </c>
      <c r="K709" t="s">
        <v>1683</v>
      </c>
      <c r="L709" s="15" t="s">
        <v>1332</v>
      </c>
      <c r="M709">
        <v>82.7</v>
      </c>
      <c r="N709">
        <v>100.7</v>
      </c>
      <c r="O709">
        <v>86.7</v>
      </c>
      <c r="P709" s="63">
        <v>45599</v>
      </c>
      <c r="Q709" s="63"/>
      <c r="R709" s="43"/>
      <c r="S709" s="27">
        <v>18.079936</v>
      </c>
      <c r="T709" s="34">
        <v>-66.975491000000005</v>
      </c>
    </row>
    <row r="710" spans="1:20" ht="16.5" customHeight="1" x14ac:dyDescent="0.25">
      <c r="A710" t="s">
        <v>50</v>
      </c>
      <c r="B710" s="4">
        <v>3062</v>
      </c>
      <c r="C710" s="4">
        <v>3603062</v>
      </c>
      <c r="D710" t="s">
        <v>150</v>
      </c>
      <c r="E710" t="s">
        <v>2046</v>
      </c>
      <c r="F710" t="s">
        <v>2046</v>
      </c>
      <c r="G710" s="4" t="s">
        <v>169</v>
      </c>
      <c r="H710" s="4"/>
      <c r="I710" s="15" t="s">
        <v>92</v>
      </c>
      <c r="J710" s="19" t="s">
        <v>1330</v>
      </c>
      <c r="K710" t="s">
        <v>447</v>
      </c>
      <c r="L710" t="s">
        <v>2106</v>
      </c>
      <c r="M710">
        <v>81.7</v>
      </c>
      <c r="N710">
        <v>96.7</v>
      </c>
      <c r="O710"/>
      <c r="P710" s="63">
        <v>45599</v>
      </c>
      <c r="Q710" s="63"/>
      <c r="R710" s="43"/>
      <c r="S710" s="27">
        <v>18.069600000000001</v>
      </c>
      <c r="T710" s="34">
        <v>-66.958500000000001</v>
      </c>
    </row>
    <row r="711" spans="1:20" ht="16.5" customHeight="1" x14ac:dyDescent="0.25">
      <c r="A711" t="s">
        <v>50</v>
      </c>
      <c r="B711" s="4">
        <v>2071</v>
      </c>
      <c r="C711" s="4">
        <v>3602071</v>
      </c>
      <c r="D711" t="s">
        <v>150</v>
      </c>
      <c r="E711" t="s">
        <v>36</v>
      </c>
      <c r="F711" t="s">
        <v>36</v>
      </c>
      <c r="G711" s="4"/>
      <c r="H711" s="4"/>
      <c r="I711" s="15" t="s">
        <v>92</v>
      </c>
      <c r="J711" s="19" t="s">
        <v>1330</v>
      </c>
      <c r="K711" t="s">
        <v>336</v>
      </c>
      <c r="L711" s="15" t="s">
        <v>1867</v>
      </c>
      <c r="M711">
        <v>84.7</v>
      </c>
      <c r="N711">
        <v>99.7</v>
      </c>
      <c r="O711"/>
      <c r="P711" s="63">
        <v>45599</v>
      </c>
      <c r="Q711" s="63"/>
      <c r="R711" s="43"/>
      <c r="S711" s="27">
        <v>18.079599999999999</v>
      </c>
      <c r="T711" s="34">
        <v>-66.973399999999998</v>
      </c>
    </row>
    <row r="712" spans="1:20" ht="16.5" customHeight="1" x14ac:dyDescent="0.25">
      <c r="A712" s="132" t="s">
        <v>50</v>
      </c>
      <c r="B712" s="133">
        <v>697</v>
      </c>
      <c r="C712" s="133">
        <v>6400697</v>
      </c>
      <c r="D712" s="132" t="s">
        <v>150</v>
      </c>
      <c r="E712" s="132" t="s">
        <v>1739</v>
      </c>
      <c r="F712" s="132" t="s">
        <v>1739</v>
      </c>
      <c r="G712" s="133" t="s">
        <v>30</v>
      </c>
      <c r="H712" s="133"/>
      <c r="I712" s="134" t="s">
        <v>83</v>
      </c>
      <c r="J712" s="135" t="s">
        <v>1331</v>
      </c>
      <c r="K712" s="132" t="s">
        <v>1684</v>
      </c>
      <c r="L712" s="134" t="s">
        <v>1334</v>
      </c>
      <c r="M712">
        <v>81.7</v>
      </c>
      <c r="N712"/>
      <c r="O712"/>
      <c r="P712" s="63">
        <v>45599</v>
      </c>
      <c r="Q712" s="136"/>
      <c r="R712" s="137"/>
      <c r="S712" s="141">
        <v>18.044</v>
      </c>
      <c r="T712" s="142">
        <v>-66.950199999999995</v>
      </c>
    </row>
    <row r="713" spans="1:20" ht="16.5" customHeight="1" x14ac:dyDescent="0.25">
      <c r="A713" t="s">
        <v>54</v>
      </c>
      <c r="B713" s="4">
        <v>1028</v>
      </c>
      <c r="C713" s="4">
        <v>3601028</v>
      </c>
      <c r="D713" t="s">
        <v>155</v>
      </c>
      <c r="E713" t="s">
        <v>22</v>
      </c>
      <c r="F713" t="s">
        <v>22</v>
      </c>
      <c r="G713" s="4"/>
      <c r="H713" s="4"/>
      <c r="I713" s="15" t="s">
        <v>926</v>
      </c>
      <c r="J713" s="19" t="s">
        <v>1335</v>
      </c>
      <c r="K713" t="s">
        <v>197</v>
      </c>
      <c r="L713" s="15" t="s">
        <v>571</v>
      </c>
      <c r="M713" s="16">
        <v>80.7</v>
      </c>
      <c r="N713" s="16">
        <v>93.7</v>
      </c>
      <c r="O713" s="16">
        <v>79.7</v>
      </c>
      <c r="P713" s="63">
        <v>45599</v>
      </c>
      <c r="Q713" s="63"/>
      <c r="R713" s="43"/>
      <c r="S713" s="27">
        <v>17.970842999999999</v>
      </c>
      <c r="T713" s="34">
        <v>-66.244997999999995</v>
      </c>
    </row>
    <row r="714" spans="1:20" ht="14.45" customHeight="1" x14ac:dyDescent="0.25">
      <c r="A714" t="s">
        <v>54</v>
      </c>
      <c r="B714" s="4">
        <v>1107</v>
      </c>
      <c r="C714" s="4">
        <v>3601107</v>
      </c>
      <c r="D714" t="s">
        <v>155</v>
      </c>
      <c r="E714" t="s">
        <v>22</v>
      </c>
      <c r="F714" t="s">
        <v>22</v>
      </c>
      <c r="G714" s="4" t="s">
        <v>23</v>
      </c>
      <c r="H714" s="4" t="s">
        <v>1483</v>
      </c>
      <c r="I714" s="15" t="s">
        <v>926</v>
      </c>
      <c r="J714" s="19" t="s">
        <v>1336</v>
      </c>
      <c r="K714" t="s">
        <v>231</v>
      </c>
      <c r="L714" s="15" t="s">
        <v>607</v>
      </c>
      <c r="M714" s="16">
        <v>80.7</v>
      </c>
      <c r="N714" s="16">
        <v>94.7</v>
      </c>
      <c r="O714" s="16">
        <v>80.7</v>
      </c>
      <c r="P714" s="63">
        <v>45599</v>
      </c>
      <c r="Q714" s="63"/>
      <c r="R714" s="43"/>
      <c r="S714" s="27">
        <v>17.97531</v>
      </c>
      <c r="T714" s="34">
        <v>-66.295078000000004</v>
      </c>
    </row>
    <row r="715" spans="1:20" ht="16.5" customHeight="1" x14ac:dyDescent="0.25">
      <c r="A715" t="s">
        <v>54</v>
      </c>
      <c r="B715" s="4">
        <v>825</v>
      </c>
      <c r="C715" s="4">
        <v>3400825</v>
      </c>
      <c r="D715" t="s">
        <v>155</v>
      </c>
      <c r="E715" t="s">
        <v>23</v>
      </c>
      <c r="F715" t="s">
        <v>1571</v>
      </c>
      <c r="G715" s="4" t="s">
        <v>30</v>
      </c>
      <c r="H715" s="4"/>
      <c r="I715" s="15" t="s">
        <v>926</v>
      </c>
      <c r="J715" s="19" t="s">
        <v>1336</v>
      </c>
      <c r="K715" t="s">
        <v>1574</v>
      </c>
      <c r="L715" s="15" t="s">
        <v>1337</v>
      </c>
      <c r="M715" s="16">
        <v>81.7</v>
      </c>
      <c r="N715" s="16">
        <v>95.7</v>
      </c>
      <c r="O715" s="16">
        <v>80.7</v>
      </c>
      <c r="P715" s="63">
        <v>45599</v>
      </c>
      <c r="Q715" s="63"/>
      <c r="R715" s="43"/>
      <c r="S715" s="27">
        <v>17.976673999999999</v>
      </c>
      <c r="T715" s="34">
        <v>-66.301252000000005</v>
      </c>
    </row>
    <row r="716" spans="1:20" ht="16.5" customHeight="1" x14ac:dyDescent="0.25">
      <c r="A716" t="s">
        <v>54</v>
      </c>
      <c r="B716" s="4">
        <v>6528</v>
      </c>
      <c r="C716" s="4">
        <v>3606528</v>
      </c>
      <c r="D716" t="s">
        <v>155</v>
      </c>
      <c r="E716" t="s">
        <v>23</v>
      </c>
      <c r="F716" t="s">
        <v>1572</v>
      </c>
      <c r="G716" s="4"/>
      <c r="H716" s="4"/>
      <c r="I716" s="15" t="s">
        <v>926</v>
      </c>
      <c r="J716" s="19" t="s">
        <v>1336</v>
      </c>
      <c r="K716" t="s">
        <v>216</v>
      </c>
      <c r="L716" s="15" t="s">
        <v>878</v>
      </c>
      <c r="M716" s="16">
        <v>82.7</v>
      </c>
      <c r="N716" s="16">
        <v>88.7</v>
      </c>
      <c r="O716" s="16">
        <v>82.7</v>
      </c>
      <c r="P716" s="63">
        <v>45599</v>
      </c>
      <c r="Q716" s="63"/>
      <c r="R716" s="43"/>
      <c r="S716" s="27">
        <v>17.976240000000001</v>
      </c>
      <c r="T716" s="34">
        <v>-66.302966999999995</v>
      </c>
    </row>
    <row r="717" spans="1:20" ht="16.5" customHeight="1" x14ac:dyDescent="0.25">
      <c r="A717" t="s">
        <v>54</v>
      </c>
      <c r="B717" s="4">
        <v>3014</v>
      </c>
      <c r="C717" s="4">
        <v>3603014</v>
      </c>
      <c r="D717" t="s">
        <v>155</v>
      </c>
      <c r="E717" s="3" t="s">
        <v>2046</v>
      </c>
      <c r="F717" s="3" t="s">
        <v>2046</v>
      </c>
      <c r="G717" s="72" t="s">
        <v>169</v>
      </c>
      <c r="H717" s="97">
        <v>44986</v>
      </c>
      <c r="I717" s="15" t="s">
        <v>926</v>
      </c>
      <c r="J717" s="19" t="s">
        <v>1335</v>
      </c>
      <c r="K717" t="s">
        <v>408</v>
      </c>
      <c r="L717" s="15" t="s">
        <v>750</v>
      </c>
      <c r="M717" s="16">
        <v>84.7</v>
      </c>
      <c r="N717" s="16">
        <v>97.7</v>
      </c>
      <c r="O717" s="16">
        <v>85.7</v>
      </c>
      <c r="P717" s="63">
        <v>45599</v>
      </c>
      <c r="Q717" s="63"/>
      <c r="R717" s="43"/>
      <c r="S717" s="27">
        <v>17.984628000000001</v>
      </c>
      <c r="T717" s="34">
        <v>-66.291651000000002</v>
      </c>
    </row>
    <row r="718" spans="1:20" ht="16.5" customHeight="1" x14ac:dyDescent="0.25">
      <c r="A718" t="s">
        <v>54</v>
      </c>
      <c r="B718" s="4">
        <v>826</v>
      </c>
      <c r="C718" s="4">
        <v>6400826</v>
      </c>
      <c r="D718" t="s">
        <v>155</v>
      </c>
      <c r="E718" t="s">
        <v>30</v>
      </c>
      <c r="F718" t="s">
        <v>30</v>
      </c>
      <c r="G718" s="4"/>
      <c r="H718" s="4"/>
      <c r="I718" s="15" t="s">
        <v>1583</v>
      </c>
      <c r="J718" s="19" t="s">
        <v>1335</v>
      </c>
      <c r="K718" t="s">
        <v>1634</v>
      </c>
      <c r="L718" s="15" t="s">
        <v>1338</v>
      </c>
      <c r="M718" s="16">
        <v>82.7</v>
      </c>
      <c r="N718" s="16">
        <v>97.7</v>
      </c>
      <c r="P718" s="63">
        <v>45599</v>
      </c>
      <c r="Q718" s="63"/>
      <c r="R718" s="43"/>
      <c r="S718" s="27">
        <v>17.968164000000002</v>
      </c>
      <c r="T718" s="34">
        <v>-66.263132999999996</v>
      </c>
    </row>
    <row r="719" spans="1:20" ht="16.5" customHeight="1" x14ac:dyDescent="0.25">
      <c r="A719" t="s">
        <v>50</v>
      </c>
      <c r="B719" s="4">
        <v>2105</v>
      </c>
      <c r="C719" s="4">
        <v>3602105</v>
      </c>
      <c r="D719" t="s">
        <v>1487</v>
      </c>
      <c r="E719" t="s">
        <v>23</v>
      </c>
      <c r="F719" t="s">
        <v>2028</v>
      </c>
      <c r="G719" s="4" t="s">
        <v>36</v>
      </c>
      <c r="H719" s="4"/>
      <c r="I719" s="15" t="s">
        <v>92</v>
      </c>
      <c r="J719" s="19" t="s">
        <v>1187</v>
      </c>
      <c r="K719" t="s">
        <v>350</v>
      </c>
      <c r="L719" s="15" t="s">
        <v>706</v>
      </c>
      <c r="M719">
        <v>76.7</v>
      </c>
      <c r="N719">
        <v>91.7</v>
      </c>
      <c r="O719">
        <v>75.7</v>
      </c>
      <c r="P719" s="63">
        <v>45599</v>
      </c>
      <c r="Q719" s="63"/>
      <c r="R719" s="43"/>
      <c r="S719" s="27">
        <v>18.093599999999999</v>
      </c>
      <c r="T719" s="34">
        <v>-67.032399999999996</v>
      </c>
    </row>
    <row r="720" spans="1:20" ht="16.5" customHeight="1" x14ac:dyDescent="0.25">
      <c r="A720" t="s">
        <v>50</v>
      </c>
      <c r="B720" s="4">
        <v>1068</v>
      </c>
      <c r="C720" s="4">
        <v>3601068</v>
      </c>
      <c r="D720" t="s">
        <v>1487</v>
      </c>
      <c r="E720" t="s">
        <v>2046</v>
      </c>
      <c r="F720" t="s">
        <v>2046</v>
      </c>
      <c r="G720" s="4" t="s">
        <v>22</v>
      </c>
      <c r="H720" s="94">
        <v>44958</v>
      </c>
      <c r="I720" s="15" t="s">
        <v>92</v>
      </c>
      <c r="J720" s="19" t="s">
        <v>1187</v>
      </c>
      <c r="K720" t="s">
        <v>2092</v>
      </c>
      <c r="L720" s="15" t="s">
        <v>591</v>
      </c>
      <c r="M720">
        <v>80.7</v>
      </c>
      <c r="N720">
        <v>96.7</v>
      </c>
      <c r="O720">
        <v>82.7</v>
      </c>
      <c r="P720" s="63">
        <v>45599</v>
      </c>
      <c r="Q720" s="63"/>
      <c r="R720" s="43"/>
      <c r="S720" s="27">
        <v>18.079499999999999</v>
      </c>
      <c r="T720" s="34">
        <v>-67.009399999999999</v>
      </c>
    </row>
    <row r="721" spans="1:20" ht="16.5" customHeight="1" x14ac:dyDescent="0.25">
      <c r="A721" t="s">
        <v>50</v>
      </c>
      <c r="B721" s="4">
        <v>1018</v>
      </c>
      <c r="C721" s="4">
        <v>3601018</v>
      </c>
      <c r="D721" t="s">
        <v>1487</v>
      </c>
      <c r="E721" t="s">
        <v>169</v>
      </c>
      <c r="F721" t="s">
        <v>169</v>
      </c>
      <c r="G721" s="4" t="s">
        <v>22</v>
      </c>
      <c r="H721" s="94">
        <v>44958</v>
      </c>
      <c r="I721" s="15" t="s">
        <v>92</v>
      </c>
      <c r="J721" s="19" t="s">
        <v>1187</v>
      </c>
      <c r="K721" t="s">
        <v>2093</v>
      </c>
      <c r="L721" s="15" t="s">
        <v>566</v>
      </c>
      <c r="M721">
        <v>80.7</v>
      </c>
      <c r="N721">
        <v>96.7</v>
      </c>
      <c r="O721">
        <v>82.7</v>
      </c>
      <c r="P721" s="63">
        <v>45599</v>
      </c>
      <c r="Q721" s="63"/>
      <c r="R721" s="43"/>
      <c r="S721" s="27">
        <v>18.105</v>
      </c>
      <c r="T721" s="34">
        <v>-67.058899999999994</v>
      </c>
    </row>
    <row r="722" spans="1:20" ht="16.5" customHeight="1" x14ac:dyDescent="0.25">
      <c r="A722" t="s">
        <v>50</v>
      </c>
      <c r="B722" s="4">
        <v>2156</v>
      </c>
      <c r="C722" s="4">
        <v>3602156</v>
      </c>
      <c r="D722" t="s">
        <v>1487</v>
      </c>
      <c r="E722" t="s">
        <v>36</v>
      </c>
      <c r="F722" t="s">
        <v>36</v>
      </c>
      <c r="G722" s="4"/>
      <c r="H722" s="4"/>
      <c r="I722" s="15" t="s">
        <v>92</v>
      </c>
      <c r="J722" s="19" t="s">
        <v>1339</v>
      </c>
      <c r="K722" t="s">
        <v>376</v>
      </c>
      <c r="L722" t="s">
        <v>1782</v>
      </c>
      <c r="M722">
        <v>83.7</v>
      </c>
      <c r="N722">
        <v>97.7</v>
      </c>
      <c r="O722">
        <v>82.7</v>
      </c>
      <c r="P722" s="63">
        <v>45599</v>
      </c>
      <c r="Q722" s="63"/>
      <c r="R722" s="43"/>
      <c r="S722" s="27">
        <v>18.083500000000001</v>
      </c>
      <c r="T722" s="34">
        <v>-67.032700000000006</v>
      </c>
    </row>
    <row r="723" spans="1:20" ht="16.5" customHeight="1" x14ac:dyDescent="0.25">
      <c r="A723" t="s">
        <v>50</v>
      </c>
      <c r="B723" s="4">
        <v>957</v>
      </c>
      <c r="C723" s="4">
        <v>3600957</v>
      </c>
      <c r="D723" t="s">
        <v>1487</v>
      </c>
      <c r="E723" t="s">
        <v>23</v>
      </c>
      <c r="F723" t="s">
        <v>1571</v>
      </c>
      <c r="G723" s="4"/>
      <c r="H723" s="4"/>
      <c r="I723" s="15" t="s">
        <v>83</v>
      </c>
      <c r="J723" s="19" t="s">
        <v>1339</v>
      </c>
      <c r="K723" t="s">
        <v>1979</v>
      </c>
      <c r="L723" s="15" t="s">
        <v>38</v>
      </c>
      <c r="M723">
        <v>78.7</v>
      </c>
      <c r="N723">
        <v>94.7</v>
      </c>
      <c r="O723"/>
      <c r="P723" s="63">
        <v>45599</v>
      </c>
      <c r="Q723" s="63"/>
      <c r="R723" s="43"/>
      <c r="S723" s="27">
        <v>18.0932</v>
      </c>
      <c r="T723" s="34">
        <v>-67.071200000000005</v>
      </c>
    </row>
    <row r="724" spans="1:20" ht="16.5" customHeight="1" x14ac:dyDescent="0.25">
      <c r="A724" s="132" t="s">
        <v>50</v>
      </c>
      <c r="B724" s="133">
        <v>651</v>
      </c>
      <c r="C724" s="133">
        <v>6400651</v>
      </c>
      <c r="D724" s="132" t="s">
        <v>1487</v>
      </c>
      <c r="E724" s="132" t="s">
        <v>1739</v>
      </c>
      <c r="F724" s="132" t="s">
        <v>1739</v>
      </c>
      <c r="G724" s="133" t="s">
        <v>30</v>
      </c>
      <c r="H724" s="133"/>
      <c r="I724" s="134" t="s">
        <v>83</v>
      </c>
      <c r="J724" s="135" t="s">
        <v>1187</v>
      </c>
      <c r="K724" s="132" t="s">
        <v>1342</v>
      </c>
      <c r="L724" s="134" t="s">
        <v>1343</v>
      </c>
      <c r="M724">
        <v>80.7</v>
      </c>
      <c r="N724">
        <v>96.7</v>
      </c>
      <c r="O724"/>
      <c r="P724" s="63">
        <v>45599</v>
      </c>
      <c r="Q724" s="136"/>
      <c r="R724" s="137"/>
      <c r="S724" s="141">
        <v>18.0777</v>
      </c>
      <c r="T724" s="142">
        <v>-67.028000000000006</v>
      </c>
    </row>
    <row r="725" spans="1:20" ht="16.5" customHeight="1" x14ac:dyDescent="0.25">
      <c r="A725" t="s">
        <v>50</v>
      </c>
      <c r="B725" s="4">
        <v>929</v>
      </c>
      <c r="C725" s="4">
        <v>6400929</v>
      </c>
      <c r="D725" t="s">
        <v>1487</v>
      </c>
      <c r="E725" t="s">
        <v>1739</v>
      </c>
      <c r="F725" t="s">
        <v>1739</v>
      </c>
      <c r="G725" s="4" t="s">
        <v>30</v>
      </c>
      <c r="H725" s="4"/>
      <c r="I725" s="15" t="s">
        <v>83</v>
      </c>
      <c r="J725" s="19" t="s">
        <v>1339</v>
      </c>
      <c r="K725" t="s">
        <v>1687</v>
      </c>
      <c r="L725" s="15" t="s">
        <v>1783</v>
      </c>
      <c r="M725">
        <v>82.7</v>
      </c>
      <c r="N725">
        <v>98.7</v>
      </c>
      <c r="O725"/>
      <c r="P725" s="63">
        <v>45599</v>
      </c>
      <c r="Q725" s="63"/>
      <c r="R725" s="43"/>
      <c r="S725" s="27">
        <v>18.0855</v>
      </c>
      <c r="T725" s="34">
        <v>-67.031599999999997</v>
      </c>
    </row>
    <row r="726" spans="1:20" ht="16.5" customHeight="1" x14ac:dyDescent="0.25">
      <c r="A726" t="s">
        <v>50</v>
      </c>
      <c r="B726" s="4">
        <v>638</v>
      </c>
      <c r="C726" s="4">
        <v>6400638</v>
      </c>
      <c r="D726" t="s">
        <v>1487</v>
      </c>
      <c r="E726" t="s">
        <v>1739</v>
      </c>
      <c r="F726" t="s">
        <v>1739</v>
      </c>
      <c r="G726" s="4" t="s">
        <v>30</v>
      </c>
      <c r="H726" s="4"/>
      <c r="I726" s="15" t="s">
        <v>83</v>
      </c>
      <c r="J726" s="19" t="s">
        <v>1339</v>
      </c>
      <c r="K726" s="187" t="s">
        <v>1685</v>
      </c>
      <c r="L726" s="15" t="s">
        <v>1341</v>
      </c>
      <c r="M726">
        <v>83.7</v>
      </c>
      <c r="N726">
        <v>98.7</v>
      </c>
      <c r="O726"/>
      <c r="P726" s="63">
        <v>45599</v>
      </c>
      <c r="Q726" s="63"/>
      <c r="R726" s="43"/>
      <c r="S726" s="27">
        <v>18.0823</v>
      </c>
      <c r="T726" s="34">
        <v>-67.050399999999996</v>
      </c>
    </row>
    <row r="727" spans="1:20" ht="16.5" customHeight="1" x14ac:dyDescent="0.25">
      <c r="A727" t="s">
        <v>50</v>
      </c>
      <c r="B727" s="4">
        <v>691</v>
      </c>
      <c r="C727" s="4">
        <v>6400691</v>
      </c>
      <c r="D727" t="s">
        <v>1487</v>
      </c>
      <c r="E727" t="s">
        <v>169</v>
      </c>
      <c r="F727" t="s">
        <v>169</v>
      </c>
      <c r="G727" s="4" t="s">
        <v>30</v>
      </c>
      <c r="H727" s="4"/>
      <c r="I727" s="15" t="s">
        <v>83</v>
      </c>
      <c r="J727" s="19" t="s">
        <v>1187</v>
      </c>
      <c r="K727" t="s">
        <v>1686</v>
      </c>
      <c r="L727" s="15" t="s">
        <v>2026</v>
      </c>
      <c r="M727"/>
      <c r="N727"/>
      <c r="O727" s="4"/>
      <c r="P727" s="63">
        <v>45599</v>
      </c>
      <c r="Q727" s="106" t="s">
        <v>2159</v>
      </c>
      <c r="R727" s="43"/>
      <c r="S727" s="27">
        <v>18.105</v>
      </c>
      <c r="T727" s="34">
        <v>-67.049599999999998</v>
      </c>
    </row>
    <row r="728" spans="1:20" ht="16.5" customHeight="1" x14ac:dyDescent="0.25">
      <c r="A728" t="s">
        <v>50</v>
      </c>
      <c r="B728" s="4">
        <v>613</v>
      </c>
      <c r="C728" s="4">
        <v>6400613</v>
      </c>
      <c r="D728" t="s">
        <v>1487</v>
      </c>
      <c r="E728" t="s">
        <v>30</v>
      </c>
      <c r="F728" t="s">
        <v>30</v>
      </c>
      <c r="G728" s="4"/>
      <c r="H728" s="4"/>
      <c r="I728" s="15" t="s">
        <v>83</v>
      </c>
      <c r="J728" s="19" t="s">
        <v>1339</v>
      </c>
      <c r="K728" t="s">
        <v>1685</v>
      </c>
      <c r="L728" s="15" t="s">
        <v>1340</v>
      </c>
      <c r="M728"/>
      <c r="N728"/>
      <c r="O728" s="4"/>
      <c r="P728" s="63">
        <v>45599</v>
      </c>
      <c r="Q728" s="106" t="s">
        <v>2159</v>
      </c>
      <c r="R728" s="43"/>
      <c r="S728" s="27">
        <v>18.081099999999999</v>
      </c>
      <c r="T728" s="34">
        <v>-67.039900000000003</v>
      </c>
    </row>
    <row r="729" spans="1:20" ht="16.5" customHeight="1" x14ac:dyDescent="0.25">
      <c r="A729" t="s">
        <v>50</v>
      </c>
      <c r="B729" s="4">
        <v>1267</v>
      </c>
      <c r="C729" s="4">
        <v>3601267</v>
      </c>
      <c r="D729" t="s">
        <v>1487</v>
      </c>
      <c r="E729" t="s">
        <v>23</v>
      </c>
      <c r="F729" t="s">
        <v>23</v>
      </c>
      <c r="G729" s="4"/>
      <c r="H729" s="4"/>
      <c r="I729" s="15" t="s">
        <v>92</v>
      </c>
      <c r="J729" s="19" t="s">
        <v>1339</v>
      </c>
      <c r="K729" t="s">
        <v>280</v>
      </c>
      <c r="L729" s="15" t="s">
        <v>658</v>
      </c>
      <c r="M729"/>
      <c r="N729"/>
      <c r="O729" s="4"/>
      <c r="P729" s="63">
        <v>45599</v>
      </c>
      <c r="Q729" s="106" t="s">
        <v>2159</v>
      </c>
      <c r="R729" s="43"/>
      <c r="S729" s="27">
        <v>18.0822</v>
      </c>
      <c r="T729" s="34">
        <v>-67.049000000000007</v>
      </c>
    </row>
    <row r="730" spans="1:20" ht="16.5" customHeight="1" x14ac:dyDescent="0.25">
      <c r="A730" t="s">
        <v>48</v>
      </c>
      <c r="B730" s="4">
        <v>858</v>
      </c>
      <c r="C730" s="4">
        <v>3606858</v>
      </c>
      <c r="D730" t="s">
        <v>101</v>
      </c>
      <c r="E730" t="s">
        <v>23</v>
      </c>
      <c r="F730" t="s">
        <v>2028</v>
      </c>
      <c r="G730" s="4" t="s">
        <v>1933</v>
      </c>
      <c r="H730" s="4"/>
      <c r="I730" s="54" t="s">
        <v>90</v>
      </c>
      <c r="J730" s="19" t="s">
        <v>97</v>
      </c>
      <c r="K730" t="s">
        <v>1541</v>
      </c>
      <c r="L730" s="5" t="s">
        <v>1490</v>
      </c>
      <c r="M730" s="16">
        <v>76.7</v>
      </c>
      <c r="N730" s="16">
        <v>91.7</v>
      </c>
      <c r="O730" s="16">
        <v>76.7</v>
      </c>
      <c r="P730" s="63">
        <v>45599</v>
      </c>
      <c r="Q730" s="63"/>
      <c r="R730" s="43"/>
      <c r="S730" s="32">
        <v>18.397400000000001</v>
      </c>
      <c r="T730" s="68">
        <v>-66.005899999999997</v>
      </c>
    </row>
    <row r="731" spans="1:20" ht="16.5" customHeight="1" x14ac:dyDescent="0.25">
      <c r="A731" t="s">
        <v>56</v>
      </c>
      <c r="B731" s="4">
        <v>1271</v>
      </c>
      <c r="C731" s="4">
        <v>3601271</v>
      </c>
      <c r="D731" t="s">
        <v>101</v>
      </c>
      <c r="E731" t="s">
        <v>23</v>
      </c>
      <c r="F731" t="s">
        <v>23</v>
      </c>
      <c r="G731" s="4"/>
      <c r="H731" s="4"/>
      <c r="I731" s="15" t="s">
        <v>905</v>
      </c>
      <c r="J731" s="19" t="s">
        <v>1347</v>
      </c>
      <c r="K731" t="s">
        <v>1927</v>
      </c>
      <c r="L731" s="15" t="s">
        <v>659</v>
      </c>
      <c r="M731" s="16">
        <v>78.7</v>
      </c>
      <c r="N731" s="16">
        <v>94.7</v>
      </c>
      <c r="O731" s="16">
        <v>77.7</v>
      </c>
      <c r="P731" s="63">
        <v>45599</v>
      </c>
      <c r="Q731" s="63"/>
      <c r="R731" s="145"/>
      <c r="S731" s="32">
        <v>18.444112000000001</v>
      </c>
      <c r="T731" s="68">
        <v>-66.062903000000006</v>
      </c>
    </row>
    <row r="732" spans="1:20" ht="16.5" customHeight="1" x14ac:dyDescent="0.25">
      <c r="A732" t="s">
        <v>56</v>
      </c>
      <c r="B732" s="4">
        <v>334</v>
      </c>
      <c r="C732" s="4">
        <v>6400334</v>
      </c>
      <c r="D732" t="s">
        <v>101</v>
      </c>
      <c r="E732" t="s">
        <v>1739</v>
      </c>
      <c r="F732" t="s">
        <v>1739</v>
      </c>
      <c r="G732" s="4" t="s">
        <v>30</v>
      </c>
      <c r="H732" s="4"/>
      <c r="I732" s="15" t="s">
        <v>1577</v>
      </c>
      <c r="J732" s="19" t="s">
        <v>1345</v>
      </c>
      <c r="K732" s="183" t="s">
        <v>2190</v>
      </c>
      <c r="L732" s="15" t="s">
        <v>1384</v>
      </c>
      <c r="M732" s="16">
        <v>78.7</v>
      </c>
      <c r="N732" s="16">
        <v>93.7</v>
      </c>
      <c r="O732" s="16">
        <v>79.7</v>
      </c>
      <c r="P732" s="63">
        <v>45599</v>
      </c>
      <c r="Q732" s="63"/>
      <c r="R732" s="145"/>
      <c r="S732" s="32">
        <v>18.412400000000002</v>
      </c>
      <c r="T732" s="68">
        <v>-66.099100000000007</v>
      </c>
    </row>
    <row r="733" spans="1:20" ht="16.5" customHeight="1" x14ac:dyDescent="0.25">
      <c r="A733" t="s">
        <v>56</v>
      </c>
      <c r="B733" s="4">
        <v>3031</v>
      </c>
      <c r="C733" s="4">
        <v>3603031</v>
      </c>
      <c r="D733" t="s">
        <v>101</v>
      </c>
      <c r="E733" t="s">
        <v>169</v>
      </c>
      <c r="F733" t="s">
        <v>169</v>
      </c>
      <c r="G733" s="4" t="s">
        <v>169</v>
      </c>
      <c r="H733" s="94">
        <v>44986</v>
      </c>
      <c r="I733" s="15" t="s">
        <v>905</v>
      </c>
      <c r="J733" s="19" t="s">
        <v>1345</v>
      </c>
      <c r="K733" t="s">
        <v>2085</v>
      </c>
      <c r="L733" s="15" t="s">
        <v>1918</v>
      </c>
      <c r="M733" s="16">
        <v>78.7</v>
      </c>
      <c r="N733" s="16">
        <v>93.7</v>
      </c>
      <c r="O733" s="16">
        <v>79.7</v>
      </c>
      <c r="P733" s="63">
        <v>45599</v>
      </c>
      <c r="Q733" s="63"/>
      <c r="R733" s="145"/>
      <c r="S733" s="32">
        <v>18.412299999999998</v>
      </c>
      <c r="T733" s="68">
        <v>-66.099699999999999</v>
      </c>
    </row>
    <row r="734" spans="1:20" ht="16.5" customHeight="1" x14ac:dyDescent="0.3">
      <c r="A734" t="s">
        <v>56</v>
      </c>
      <c r="B734" s="4">
        <v>3029</v>
      </c>
      <c r="C734" s="4">
        <v>3603029</v>
      </c>
      <c r="D734" t="s">
        <v>101</v>
      </c>
      <c r="E734" t="s">
        <v>2046</v>
      </c>
      <c r="F734" t="s">
        <v>2046</v>
      </c>
      <c r="G734" s="4" t="s">
        <v>169</v>
      </c>
      <c r="H734" s="92">
        <v>44866</v>
      </c>
      <c r="I734" s="15" t="s">
        <v>905</v>
      </c>
      <c r="J734" s="19" t="s">
        <v>1346</v>
      </c>
      <c r="K734" t="s">
        <v>420</v>
      </c>
      <c r="L734" s="15" t="s">
        <v>762</v>
      </c>
      <c r="M734" s="16">
        <v>78.7</v>
      </c>
      <c r="N734" s="16">
        <v>93.7</v>
      </c>
      <c r="O734" s="16">
        <v>79.7</v>
      </c>
      <c r="P734" s="63">
        <v>45599</v>
      </c>
      <c r="Q734" s="63"/>
      <c r="R734" s="146"/>
      <c r="S734" s="32">
        <v>18.4038</v>
      </c>
      <c r="T734" s="68">
        <v>-66.087100000000007</v>
      </c>
    </row>
    <row r="735" spans="1:20" ht="16.5" customHeight="1" x14ac:dyDescent="0.25">
      <c r="A735" t="s">
        <v>49</v>
      </c>
      <c r="B735" s="4">
        <v>225</v>
      </c>
      <c r="C735" s="4">
        <v>6400225</v>
      </c>
      <c r="D735" t="s">
        <v>101</v>
      </c>
      <c r="E735" t="s">
        <v>1739</v>
      </c>
      <c r="F735" t="s">
        <v>1739</v>
      </c>
      <c r="G735" s="4" t="s">
        <v>30</v>
      </c>
      <c r="H735" s="94">
        <v>44501</v>
      </c>
      <c r="I735" s="15" t="s">
        <v>1577</v>
      </c>
      <c r="J735" s="19" t="s">
        <v>1158</v>
      </c>
      <c r="K735" t="s">
        <v>1699</v>
      </c>
      <c r="L735" s="15" t="s">
        <v>1378</v>
      </c>
      <c r="M735" s="16">
        <v>79.7</v>
      </c>
      <c r="N735" s="16">
        <v>95.7</v>
      </c>
      <c r="O735" s="16">
        <v>79.7</v>
      </c>
      <c r="P735" s="63">
        <v>45599</v>
      </c>
      <c r="Q735" s="63"/>
      <c r="R735" s="43"/>
      <c r="S735" s="68">
        <v>18.367999999999999</v>
      </c>
      <c r="T735" s="68">
        <v>-66.081000000000003</v>
      </c>
    </row>
    <row r="736" spans="1:20" ht="16.5" customHeight="1" x14ac:dyDescent="0.25">
      <c r="A736" t="s">
        <v>49</v>
      </c>
      <c r="B736" s="4">
        <v>2078</v>
      </c>
      <c r="C736" s="185">
        <v>3602078</v>
      </c>
      <c r="D736" s="187" t="s">
        <v>101</v>
      </c>
      <c r="E736" s="187" t="s">
        <v>36</v>
      </c>
      <c r="F736" s="187" t="s">
        <v>36</v>
      </c>
      <c r="G736" s="185"/>
      <c r="H736" s="185"/>
      <c r="I736" s="15" t="s">
        <v>90</v>
      </c>
      <c r="J736" s="19" t="s">
        <v>1323</v>
      </c>
      <c r="K736" s="187" t="s">
        <v>1884</v>
      </c>
      <c r="L736" s="187" t="s">
        <v>1883</v>
      </c>
      <c r="M736" s="16">
        <v>78.7</v>
      </c>
      <c r="N736" s="16">
        <v>92.7</v>
      </c>
      <c r="O736" s="16">
        <v>80.7</v>
      </c>
      <c r="P736" s="63">
        <v>45599</v>
      </c>
      <c r="Q736" s="63"/>
      <c r="R736" s="43"/>
      <c r="S736" s="68">
        <v>18.379200000000001</v>
      </c>
      <c r="T736" s="68">
        <v>-66.052700000000002</v>
      </c>
    </row>
    <row r="737" spans="1:20" ht="16.5" customHeight="1" x14ac:dyDescent="0.25">
      <c r="A737" t="s">
        <v>49</v>
      </c>
      <c r="B737" s="4">
        <v>1039</v>
      </c>
      <c r="C737" s="4">
        <v>3601039</v>
      </c>
      <c r="D737" t="s">
        <v>101</v>
      </c>
      <c r="E737" t="s">
        <v>169</v>
      </c>
      <c r="F737" t="s">
        <v>169</v>
      </c>
      <c r="G737" s="4" t="s">
        <v>23</v>
      </c>
      <c r="H737" s="4"/>
      <c r="I737" s="15" t="s">
        <v>90</v>
      </c>
      <c r="J737" s="19" t="s">
        <v>1322</v>
      </c>
      <c r="K737" t="s">
        <v>202</v>
      </c>
      <c r="L737" s="15" t="s">
        <v>552</v>
      </c>
      <c r="M737" s="16">
        <v>78.7</v>
      </c>
      <c r="N737" s="16">
        <v>94.7</v>
      </c>
      <c r="O737" s="16">
        <v>81.7</v>
      </c>
      <c r="P737" s="63">
        <v>45599</v>
      </c>
      <c r="Q737" s="63"/>
      <c r="R737" s="43"/>
      <c r="S737" s="68">
        <v>18.397500000000001</v>
      </c>
      <c r="T737" s="68">
        <v>-66.031199999999998</v>
      </c>
    </row>
    <row r="738" spans="1:20" ht="16.5" customHeight="1" x14ac:dyDescent="0.25">
      <c r="A738" t="s">
        <v>49</v>
      </c>
      <c r="B738" s="4">
        <v>6531</v>
      </c>
      <c r="C738" s="4">
        <v>3606531</v>
      </c>
      <c r="D738" t="s">
        <v>101</v>
      </c>
      <c r="E738" t="s">
        <v>22</v>
      </c>
      <c r="F738" t="s">
        <v>22</v>
      </c>
      <c r="G738" s="4"/>
      <c r="H738" s="4"/>
      <c r="I738" s="15" t="s">
        <v>90</v>
      </c>
      <c r="J738" s="19" t="s">
        <v>97</v>
      </c>
      <c r="K738" t="s">
        <v>510</v>
      </c>
      <c r="L738" s="15" t="s">
        <v>879</v>
      </c>
      <c r="M738" s="16">
        <v>78.7</v>
      </c>
      <c r="N738" s="16">
        <v>93.7</v>
      </c>
      <c r="O738" s="16">
        <v>82.7</v>
      </c>
      <c r="P738" s="63">
        <v>45599</v>
      </c>
      <c r="Q738" s="63"/>
      <c r="R738" s="43"/>
      <c r="S738" s="68">
        <v>18.3996</v>
      </c>
      <c r="T738" s="68">
        <v>-66.0184</v>
      </c>
    </row>
    <row r="739" spans="1:20" ht="14.45" customHeight="1" x14ac:dyDescent="0.25">
      <c r="A739" t="s">
        <v>49</v>
      </c>
      <c r="B739" s="4">
        <v>3210</v>
      </c>
      <c r="C739" s="4">
        <v>3603210</v>
      </c>
      <c r="D739" t="s">
        <v>101</v>
      </c>
      <c r="E739" t="s">
        <v>2046</v>
      </c>
      <c r="F739" t="s">
        <v>2046</v>
      </c>
      <c r="G739" s="4" t="s">
        <v>169</v>
      </c>
      <c r="H739" s="92">
        <v>44835</v>
      </c>
      <c r="I739" s="15" t="s">
        <v>90</v>
      </c>
      <c r="J739" s="19" t="s">
        <v>97</v>
      </c>
      <c r="K739" t="s">
        <v>491</v>
      </c>
      <c r="L739" s="15" t="s">
        <v>816</v>
      </c>
      <c r="M739" s="16">
        <v>78.7</v>
      </c>
      <c r="N739" s="16">
        <v>94.7</v>
      </c>
      <c r="O739" s="16">
        <v>82.7</v>
      </c>
      <c r="P739" s="63">
        <v>45599</v>
      </c>
      <c r="Q739" s="63"/>
      <c r="R739" s="43"/>
      <c r="S739" s="68">
        <v>18.405200000000001</v>
      </c>
      <c r="T739" s="68">
        <v>-66.019400000000005</v>
      </c>
    </row>
    <row r="740" spans="1:20" ht="16.5" customHeight="1" x14ac:dyDescent="0.25">
      <c r="A740" t="s">
        <v>56</v>
      </c>
      <c r="B740" s="4">
        <v>37</v>
      </c>
      <c r="C740" s="4">
        <v>6400037</v>
      </c>
      <c r="D740" t="s">
        <v>101</v>
      </c>
      <c r="E740" t="s">
        <v>30</v>
      </c>
      <c r="F740" t="s">
        <v>30</v>
      </c>
      <c r="G740" s="4"/>
      <c r="H740" s="4"/>
      <c r="I740" s="15" t="s">
        <v>1577</v>
      </c>
      <c r="J740" s="19" t="s">
        <v>906</v>
      </c>
      <c r="K740" t="s">
        <v>1358</v>
      </c>
      <c r="L740" s="15" t="s">
        <v>1359</v>
      </c>
      <c r="M740" s="16">
        <v>78.7</v>
      </c>
      <c r="N740" s="16">
        <v>95.7</v>
      </c>
      <c r="O740" s="16">
        <v>82.7</v>
      </c>
      <c r="P740" s="63">
        <v>45599</v>
      </c>
      <c r="Q740" s="63"/>
      <c r="R740" s="145"/>
      <c r="S740" s="32">
        <v>18.375</v>
      </c>
      <c r="T740" s="68">
        <v>-66.066000000000003</v>
      </c>
    </row>
    <row r="741" spans="1:20" ht="16.5" customHeight="1" x14ac:dyDescent="0.25">
      <c r="A741" t="s">
        <v>56</v>
      </c>
      <c r="B741" s="4">
        <v>2022</v>
      </c>
      <c r="C741" s="4">
        <v>3602022</v>
      </c>
      <c r="D741" t="s">
        <v>101</v>
      </c>
      <c r="E741" t="s">
        <v>36</v>
      </c>
      <c r="F741" t="s">
        <v>36</v>
      </c>
      <c r="G741" s="4"/>
      <c r="H741" s="4"/>
      <c r="I741" s="15" t="s">
        <v>905</v>
      </c>
      <c r="J741" s="19" t="s">
        <v>1345</v>
      </c>
      <c r="K741" t="s">
        <v>308</v>
      </c>
      <c r="L741" s="15" t="s">
        <v>676</v>
      </c>
      <c r="M741" s="16">
        <v>78.7</v>
      </c>
      <c r="N741" s="16">
        <v>93.7</v>
      </c>
      <c r="O741" s="16">
        <v>83.7</v>
      </c>
      <c r="P741" s="63">
        <v>45599</v>
      </c>
      <c r="Q741" s="63"/>
      <c r="R741" s="145"/>
      <c r="S741" s="32">
        <v>18.412600000000001</v>
      </c>
      <c r="T741" s="68">
        <v>-66.097300000000004</v>
      </c>
    </row>
    <row r="742" spans="1:20" ht="16.5" customHeight="1" x14ac:dyDescent="0.25">
      <c r="A742" t="s">
        <v>49</v>
      </c>
      <c r="B742" s="4">
        <v>176</v>
      </c>
      <c r="C742" s="4">
        <v>6400176</v>
      </c>
      <c r="D742" t="s">
        <v>101</v>
      </c>
      <c r="E742" t="s">
        <v>30</v>
      </c>
      <c r="F742" t="s">
        <v>30</v>
      </c>
      <c r="G742" s="4"/>
      <c r="H742" s="4"/>
      <c r="I742" s="15" t="s">
        <v>1577</v>
      </c>
      <c r="J742" s="19" t="s">
        <v>1158</v>
      </c>
      <c r="K742" t="s">
        <v>1694</v>
      </c>
      <c r="L742" s="15" t="s">
        <v>1369</v>
      </c>
      <c r="M742" s="16">
        <v>79.7</v>
      </c>
      <c r="N742" s="16">
        <v>95.7</v>
      </c>
      <c r="O742" s="16">
        <v>83.7</v>
      </c>
      <c r="P742" s="63">
        <v>45599</v>
      </c>
      <c r="Q742" s="63"/>
      <c r="R742" s="43"/>
      <c r="S742" s="68">
        <v>18.3645</v>
      </c>
      <c r="T742" s="68">
        <v>-66.084100000000007</v>
      </c>
    </row>
    <row r="743" spans="1:20" ht="16.5" customHeight="1" x14ac:dyDescent="0.25">
      <c r="A743" t="s">
        <v>49</v>
      </c>
      <c r="B743" s="4">
        <v>228</v>
      </c>
      <c r="C743" s="4">
        <v>6400228</v>
      </c>
      <c r="D743" t="s">
        <v>101</v>
      </c>
      <c r="E743" t="s">
        <v>1739</v>
      </c>
      <c r="F743" t="s">
        <v>1739</v>
      </c>
      <c r="G743" s="4" t="s">
        <v>30</v>
      </c>
      <c r="H743" s="4"/>
      <c r="I743" s="15" t="s">
        <v>1579</v>
      </c>
      <c r="J743" s="19" t="s">
        <v>1322</v>
      </c>
      <c r="K743" t="s">
        <v>179</v>
      </c>
      <c r="L743" s="15" t="s">
        <v>1326</v>
      </c>
      <c r="M743" s="16">
        <v>79.7</v>
      </c>
      <c r="N743" s="16">
        <v>96.7</v>
      </c>
      <c r="O743" s="16">
        <v>83.7</v>
      </c>
      <c r="P743" s="63">
        <v>45599</v>
      </c>
      <c r="Q743" s="63"/>
      <c r="R743" s="43"/>
      <c r="S743" s="68">
        <v>18.3979</v>
      </c>
      <c r="T743" s="68">
        <v>-66.031800000000004</v>
      </c>
    </row>
    <row r="744" spans="1:20" ht="16.5" customHeight="1" x14ac:dyDescent="0.25">
      <c r="A744" t="s">
        <v>49</v>
      </c>
      <c r="B744" s="4">
        <v>268</v>
      </c>
      <c r="C744" s="4">
        <v>6400268</v>
      </c>
      <c r="D744" t="s">
        <v>101</v>
      </c>
      <c r="E744" t="s">
        <v>169</v>
      </c>
      <c r="F744" t="s">
        <v>169</v>
      </c>
      <c r="G744" s="4" t="s">
        <v>23</v>
      </c>
      <c r="H744" s="4"/>
      <c r="I744" s="15" t="s">
        <v>1579</v>
      </c>
      <c r="J744" s="19" t="s">
        <v>1322</v>
      </c>
      <c r="K744" t="s">
        <v>2054</v>
      </c>
      <c r="L744" s="15" t="s">
        <v>1327</v>
      </c>
      <c r="M744" s="16">
        <v>78.7</v>
      </c>
      <c r="N744" s="16">
        <v>94.7</v>
      </c>
      <c r="O744" s="16">
        <v>84.7</v>
      </c>
      <c r="P744" s="63">
        <v>45599</v>
      </c>
      <c r="Q744" s="63"/>
      <c r="R744" s="43"/>
      <c r="S744" s="68">
        <v>18.3962</v>
      </c>
      <c r="T744" s="68">
        <v>-66.053799999999995</v>
      </c>
    </row>
    <row r="745" spans="1:20" ht="16.5" customHeight="1" x14ac:dyDescent="0.25">
      <c r="A745" t="s">
        <v>49</v>
      </c>
      <c r="B745" s="4">
        <v>821</v>
      </c>
      <c r="C745" s="4">
        <v>3606821</v>
      </c>
      <c r="D745" t="s">
        <v>101</v>
      </c>
      <c r="E745" s="1" t="s">
        <v>36</v>
      </c>
      <c r="F745" s="1" t="s">
        <v>36</v>
      </c>
      <c r="G745" s="4"/>
      <c r="H745" s="4"/>
      <c r="I745" t="s">
        <v>905</v>
      </c>
      <c r="J745" s="1" t="s">
        <v>1373</v>
      </c>
      <c r="K745" t="s">
        <v>1763</v>
      </c>
      <c r="L745" s="10" t="s">
        <v>1882</v>
      </c>
      <c r="M745" s="16">
        <v>79.7</v>
      </c>
      <c r="N745" s="16">
        <v>94.7</v>
      </c>
      <c r="O745" s="16">
        <v>84.7</v>
      </c>
      <c r="P745" s="63">
        <v>45599</v>
      </c>
      <c r="Q745" s="63"/>
      <c r="R745" s="4"/>
      <c r="S745" s="68">
        <v>18.389500000000002</v>
      </c>
      <c r="T745" s="68">
        <v>-66.063699999999997</v>
      </c>
    </row>
    <row r="746" spans="1:20" ht="16.5" customHeight="1" x14ac:dyDescent="0.25">
      <c r="A746" t="s">
        <v>56</v>
      </c>
      <c r="B746" s="4">
        <v>2023</v>
      </c>
      <c r="C746" s="4">
        <v>3602023</v>
      </c>
      <c r="D746" t="s">
        <v>101</v>
      </c>
      <c r="E746" t="s">
        <v>36</v>
      </c>
      <c r="F746" t="s">
        <v>36</v>
      </c>
      <c r="G746" s="4"/>
      <c r="H746" s="4"/>
      <c r="I746" s="15" t="s">
        <v>905</v>
      </c>
      <c r="J746" s="19" t="s">
        <v>1346</v>
      </c>
      <c r="K746" t="s">
        <v>309</v>
      </c>
      <c r="L746" s="15" t="s">
        <v>677</v>
      </c>
      <c r="M746" s="16">
        <v>81.7</v>
      </c>
      <c r="N746" s="16">
        <v>95.7</v>
      </c>
      <c r="O746" s="16">
        <v>84.7</v>
      </c>
      <c r="P746" s="63">
        <v>45599</v>
      </c>
      <c r="Q746" s="63"/>
      <c r="R746" s="145"/>
      <c r="S746" s="32">
        <v>18.395299999999999</v>
      </c>
      <c r="T746" s="68">
        <v>-66.101699999999994</v>
      </c>
    </row>
    <row r="747" spans="1:20" ht="16.5" customHeight="1" x14ac:dyDescent="0.3">
      <c r="A747" t="s">
        <v>49</v>
      </c>
      <c r="B747" s="4">
        <v>3086</v>
      </c>
      <c r="C747" s="4">
        <v>3603086</v>
      </c>
      <c r="D747" t="s">
        <v>101</v>
      </c>
      <c r="E747" t="s">
        <v>2046</v>
      </c>
      <c r="F747" t="s">
        <v>2046</v>
      </c>
      <c r="G747" s="4" t="s">
        <v>169</v>
      </c>
      <c r="H747" s="92">
        <v>44835</v>
      </c>
      <c r="I747" s="15" t="s">
        <v>90</v>
      </c>
      <c r="J747" s="19" t="s">
        <v>1323</v>
      </c>
      <c r="K747" t="s">
        <v>173</v>
      </c>
      <c r="L747" s="15" t="s">
        <v>551</v>
      </c>
      <c r="M747" s="16">
        <v>81.7</v>
      </c>
      <c r="N747" s="16">
        <v>95.7</v>
      </c>
      <c r="O747" s="16">
        <v>84.7</v>
      </c>
      <c r="P747" s="63">
        <v>45599</v>
      </c>
      <c r="Q747" s="63"/>
      <c r="R747" s="58"/>
      <c r="S747" s="203">
        <v>18.378399999999999</v>
      </c>
      <c r="T747" s="68">
        <v>-66.050899999999999</v>
      </c>
    </row>
    <row r="748" spans="1:20" ht="16.5" customHeight="1" x14ac:dyDescent="0.25">
      <c r="A748" t="s">
        <v>56</v>
      </c>
      <c r="B748" s="4">
        <v>2074</v>
      </c>
      <c r="C748" s="4">
        <v>3602074</v>
      </c>
      <c r="D748" t="s">
        <v>101</v>
      </c>
      <c r="E748" t="s">
        <v>36</v>
      </c>
      <c r="F748" t="s">
        <v>36</v>
      </c>
      <c r="G748" s="4"/>
      <c r="H748" s="4"/>
      <c r="I748" s="15" t="s">
        <v>90</v>
      </c>
      <c r="J748" s="19" t="s">
        <v>1344</v>
      </c>
      <c r="K748" t="s">
        <v>1877</v>
      </c>
      <c r="L748" s="15" t="s">
        <v>1876</v>
      </c>
      <c r="M748" s="16">
        <v>80.7</v>
      </c>
      <c r="N748" s="16">
        <v>96.7</v>
      </c>
      <c r="O748" s="16">
        <v>84.7</v>
      </c>
      <c r="P748" s="63">
        <v>45599</v>
      </c>
      <c r="Q748" s="63"/>
      <c r="R748" s="145"/>
      <c r="S748" s="32">
        <v>18.4468</v>
      </c>
      <c r="T748" s="68">
        <v>-66.076800000000006</v>
      </c>
    </row>
    <row r="749" spans="1:20" ht="16.5" customHeight="1" x14ac:dyDescent="0.25">
      <c r="A749" t="s">
        <v>49</v>
      </c>
      <c r="B749" s="4">
        <v>6775</v>
      </c>
      <c r="C749" s="4">
        <v>3606775</v>
      </c>
      <c r="D749" t="s">
        <v>101</v>
      </c>
      <c r="E749" t="s">
        <v>23</v>
      </c>
      <c r="F749" t="s">
        <v>1573</v>
      </c>
      <c r="G749" s="4"/>
      <c r="H749" s="4"/>
      <c r="I749" s="15" t="s">
        <v>905</v>
      </c>
      <c r="J749" s="19" t="s">
        <v>906</v>
      </c>
      <c r="K749" t="s">
        <v>548</v>
      </c>
      <c r="L749" s="15" t="s">
        <v>893</v>
      </c>
      <c r="M749" s="16">
        <v>77.7</v>
      </c>
      <c r="O749" s="16">
        <v>84.7</v>
      </c>
      <c r="P749" s="63">
        <v>45599</v>
      </c>
      <c r="Q749" s="63"/>
      <c r="R749" s="43"/>
      <c r="S749" s="68">
        <v>18.386600000000001</v>
      </c>
      <c r="T749" s="68">
        <v>-66.063800000000001</v>
      </c>
    </row>
    <row r="750" spans="1:20" ht="16.5" customHeight="1" x14ac:dyDescent="0.25">
      <c r="A750" t="s">
        <v>56</v>
      </c>
      <c r="B750" s="4">
        <v>2113</v>
      </c>
      <c r="C750" s="4">
        <v>3602113</v>
      </c>
      <c r="D750" t="s">
        <v>101</v>
      </c>
      <c r="E750" t="s">
        <v>36</v>
      </c>
      <c r="F750" t="s">
        <v>36</v>
      </c>
      <c r="G750" s="4"/>
      <c r="H750" s="4"/>
      <c r="I750" s="15" t="s">
        <v>905</v>
      </c>
      <c r="J750" s="19" t="s">
        <v>1352</v>
      </c>
      <c r="K750" t="s">
        <v>1874</v>
      </c>
      <c r="L750" s="15" t="s">
        <v>1873</v>
      </c>
      <c r="M750" s="16">
        <v>79.7</v>
      </c>
      <c r="N750" s="16">
        <v>95.7</v>
      </c>
      <c r="O750" s="16">
        <v>85.7</v>
      </c>
      <c r="P750" s="63">
        <v>45599</v>
      </c>
      <c r="Q750" s="63"/>
      <c r="R750" s="145"/>
      <c r="S750" s="32">
        <v>18.354299999999999</v>
      </c>
      <c r="T750" s="68">
        <v>-66.076999999999998</v>
      </c>
    </row>
    <row r="751" spans="1:20" ht="16.5" customHeight="1" x14ac:dyDescent="0.25">
      <c r="A751" t="s">
        <v>56</v>
      </c>
      <c r="B751" s="4">
        <v>116</v>
      </c>
      <c r="C751" s="4">
        <v>6400116</v>
      </c>
      <c r="D751" t="s">
        <v>101</v>
      </c>
      <c r="E751" t="s">
        <v>30</v>
      </c>
      <c r="F751" t="s">
        <v>30</v>
      </c>
      <c r="G751" s="4"/>
      <c r="H751" s="4"/>
      <c r="I751" s="15" t="s">
        <v>1577</v>
      </c>
      <c r="J751" s="19" t="s">
        <v>1352</v>
      </c>
      <c r="K751" t="s">
        <v>1690</v>
      </c>
      <c r="L751" s="15" t="s">
        <v>1364</v>
      </c>
      <c r="M751" s="16">
        <v>79.7</v>
      </c>
      <c r="N751" s="16">
        <v>95.7</v>
      </c>
      <c r="O751" s="16">
        <v>85.7</v>
      </c>
      <c r="P751" s="63">
        <v>45599</v>
      </c>
      <c r="Q751" s="63"/>
      <c r="R751" s="145"/>
      <c r="S751" s="32">
        <v>18.363199999999999</v>
      </c>
      <c r="T751" s="68">
        <v>-66.073899999999995</v>
      </c>
    </row>
    <row r="752" spans="1:20" ht="16.5" customHeight="1" x14ac:dyDescent="0.25">
      <c r="A752" t="s">
        <v>56</v>
      </c>
      <c r="B752" s="4">
        <v>2075</v>
      </c>
      <c r="C752" s="4">
        <v>3602075</v>
      </c>
      <c r="D752" t="s">
        <v>101</v>
      </c>
      <c r="E752" t="s">
        <v>36</v>
      </c>
      <c r="F752" t="s">
        <v>36</v>
      </c>
      <c r="G752" s="4"/>
      <c r="H752" s="4"/>
      <c r="I752" s="15" t="s">
        <v>905</v>
      </c>
      <c r="J752" s="19" t="s">
        <v>1348</v>
      </c>
      <c r="K752" t="s">
        <v>2169</v>
      </c>
      <c r="L752" s="116" t="s">
        <v>1871</v>
      </c>
      <c r="M752" s="16">
        <v>79.7</v>
      </c>
      <c r="N752" s="16">
        <v>96.7</v>
      </c>
      <c r="O752" s="16">
        <v>85.7</v>
      </c>
      <c r="P752" s="63">
        <v>45599</v>
      </c>
      <c r="Q752" s="63"/>
      <c r="R752" s="145"/>
      <c r="S752" s="32">
        <v>18.395099999999999</v>
      </c>
      <c r="T752" s="68">
        <v>-66.084100000000007</v>
      </c>
    </row>
    <row r="753" spans="1:20" ht="16.5" customHeight="1" x14ac:dyDescent="0.25">
      <c r="A753" t="s">
        <v>56</v>
      </c>
      <c r="B753" s="4">
        <v>2114</v>
      </c>
      <c r="C753" s="4">
        <v>3602114</v>
      </c>
      <c r="D753" t="s">
        <v>101</v>
      </c>
      <c r="E753" t="s">
        <v>36</v>
      </c>
      <c r="F753" t="s">
        <v>36</v>
      </c>
      <c r="G753" s="4"/>
      <c r="H753" s="4"/>
      <c r="I753" s="15" t="s">
        <v>905</v>
      </c>
      <c r="J753" s="19" t="s">
        <v>1350</v>
      </c>
      <c r="K753" t="s">
        <v>358</v>
      </c>
      <c r="L753" s="15" t="s">
        <v>1869</v>
      </c>
      <c r="M753" s="16">
        <v>81.7</v>
      </c>
      <c r="N753" s="16">
        <v>98.7</v>
      </c>
      <c r="O753" s="16">
        <v>85.7</v>
      </c>
      <c r="P753" s="63">
        <v>45599</v>
      </c>
      <c r="Q753" s="63"/>
      <c r="R753" s="145"/>
      <c r="S753" s="32">
        <v>18.383600000000001</v>
      </c>
      <c r="T753" s="68">
        <v>-66.100200000000001</v>
      </c>
    </row>
    <row r="754" spans="1:20" ht="16.5" customHeight="1" x14ac:dyDescent="0.25">
      <c r="A754" t="s">
        <v>56</v>
      </c>
      <c r="B754" s="4">
        <v>2116</v>
      </c>
      <c r="C754" s="4">
        <v>3602116</v>
      </c>
      <c r="D754" t="s">
        <v>101</v>
      </c>
      <c r="E754" t="s">
        <v>36</v>
      </c>
      <c r="F754" t="s">
        <v>36</v>
      </c>
      <c r="G754" s="4"/>
      <c r="H754" s="4"/>
      <c r="I754" s="15" t="s">
        <v>905</v>
      </c>
      <c r="J754" s="19" t="s">
        <v>1345</v>
      </c>
      <c r="K754" t="s">
        <v>360</v>
      </c>
      <c r="L754" s="15" t="s">
        <v>1870</v>
      </c>
      <c r="M754" s="16">
        <v>81.7</v>
      </c>
      <c r="N754" s="16">
        <v>95.7</v>
      </c>
      <c r="O754" s="16">
        <v>86.7</v>
      </c>
      <c r="P754" s="63">
        <v>45599</v>
      </c>
      <c r="Q754" s="63"/>
      <c r="R754" s="145"/>
      <c r="S754" s="32">
        <v>18.405200000000001</v>
      </c>
      <c r="T754" s="68">
        <v>-66.093299999999999</v>
      </c>
    </row>
    <row r="755" spans="1:20" ht="16.5" customHeight="1" x14ac:dyDescent="0.25">
      <c r="A755" t="s">
        <v>56</v>
      </c>
      <c r="B755" s="4">
        <v>6</v>
      </c>
      <c r="C755" s="4">
        <v>6400006</v>
      </c>
      <c r="D755" t="s">
        <v>101</v>
      </c>
      <c r="E755" t="s">
        <v>1739</v>
      </c>
      <c r="F755" t="s">
        <v>1739</v>
      </c>
      <c r="G755" s="4" t="s">
        <v>30</v>
      </c>
      <c r="H755" s="4"/>
      <c r="I755" s="15" t="s">
        <v>1577</v>
      </c>
      <c r="J755" s="19" t="s">
        <v>1346</v>
      </c>
      <c r="K755" t="s">
        <v>985</v>
      </c>
      <c r="L755" s="15" t="s">
        <v>1354</v>
      </c>
      <c r="M755" s="16">
        <v>81.7</v>
      </c>
      <c r="N755" s="16">
        <v>96.7</v>
      </c>
      <c r="O755" s="16">
        <v>86.7</v>
      </c>
      <c r="P755" s="63">
        <v>45599</v>
      </c>
      <c r="Q755" s="63"/>
      <c r="R755" s="145"/>
      <c r="S755" s="32">
        <v>18.3992</v>
      </c>
      <c r="T755" s="68">
        <v>-66.096800000000002</v>
      </c>
    </row>
    <row r="756" spans="1:20" ht="16.5" customHeight="1" x14ac:dyDescent="0.25">
      <c r="A756" t="s">
        <v>49</v>
      </c>
      <c r="B756" s="4">
        <v>94</v>
      </c>
      <c r="C756" s="4">
        <v>6400094</v>
      </c>
      <c r="D756" t="s">
        <v>101</v>
      </c>
      <c r="E756" t="s">
        <v>30</v>
      </c>
      <c r="F756" t="s">
        <v>30</v>
      </c>
      <c r="G756" s="4"/>
      <c r="H756" s="4"/>
      <c r="I756" s="15" t="s">
        <v>1577</v>
      </c>
      <c r="J756" s="19" t="s">
        <v>1323</v>
      </c>
      <c r="K756" t="s">
        <v>2077</v>
      </c>
      <c r="L756" s="15" t="s">
        <v>1324</v>
      </c>
      <c r="M756" s="16">
        <v>81.7</v>
      </c>
      <c r="N756" s="16">
        <v>96.7</v>
      </c>
      <c r="O756" s="16">
        <v>86.7</v>
      </c>
      <c r="P756" s="63">
        <v>45599</v>
      </c>
      <c r="Q756" s="63"/>
      <c r="R756" s="43"/>
      <c r="S756" s="203">
        <v>18.3629</v>
      </c>
      <c r="T756" s="68">
        <v>-66.053899999999999</v>
      </c>
    </row>
    <row r="757" spans="1:20" ht="16.5" customHeight="1" x14ac:dyDescent="0.25">
      <c r="A757" s="132" t="s">
        <v>56</v>
      </c>
      <c r="B757" s="133">
        <v>202</v>
      </c>
      <c r="C757" s="133">
        <v>6400202</v>
      </c>
      <c r="D757" s="132" t="s">
        <v>101</v>
      </c>
      <c r="E757" s="132" t="s">
        <v>1739</v>
      </c>
      <c r="F757" s="132" t="s">
        <v>1739</v>
      </c>
      <c r="G757" s="133" t="s">
        <v>30</v>
      </c>
      <c r="H757" s="133"/>
      <c r="I757" s="134" t="s">
        <v>1579</v>
      </c>
      <c r="J757" s="135" t="s">
        <v>1370</v>
      </c>
      <c r="K757" s="132" t="s">
        <v>1695</v>
      </c>
      <c r="L757" s="134" t="s">
        <v>1371</v>
      </c>
      <c r="M757" s="166">
        <v>82.7</v>
      </c>
      <c r="N757" s="166">
        <v>97.7</v>
      </c>
      <c r="O757" s="166">
        <v>86.7</v>
      </c>
      <c r="P757" s="63">
        <v>45599</v>
      </c>
      <c r="Q757" s="136"/>
      <c r="R757" s="145"/>
      <c r="S757" s="161">
        <v>18.416799999999999</v>
      </c>
      <c r="T757" s="155">
        <v>-66.048100000000005</v>
      </c>
    </row>
    <row r="758" spans="1:20" ht="16.5" customHeight="1" x14ac:dyDescent="0.25">
      <c r="A758" t="s">
        <v>56</v>
      </c>
      <c r="B758" s="4">
        <v>1080</v>
      </c>
      <c r="C758" s="4">
        <v>3601080</v>
      </c>
      <c r="D758" t="s">
        <v>101</v>
      </c>
      <c r="E758" t="s">
        <v>170</v>
      </c>
      <c r="F758" t="s">
        <v>170</v>
      </c>
      <c r="G758" s="4"/>
      <c r="H758" s="4"/>
      <c r="I758" s="15" t="s">
        <v>905</v>
      </c>
      <c r="J758" s="19" t="s">
        <v>1345</v>
      </c>
      <c r="K758" t="s">
        <v>220</v>
      </c>
      <c r="L758" s="15" t="s">
        <v>599</v>
      </c>
      <c r="M758" s="16">
        <v>78.7</v>
      </c>
      <c r="N758" s="16">
        <v>96.7</v>
      </c>
      <c r="O758" s="16">
        <v>87.7</v>
      </c>
      <c r="P758" s="63">
        <v>45599</v>
      </c>
      <c r="Q758" s="63"/>
      <c r="R758" s="145"/>
      <c r="S758" s="27">
        <v>18.415900000000001</v>
      </c>
      <c r="T758" s="34">
        <v>-66.078800000000001</v>
      </c>
    </row>
    <row r="759" spans="1:20" ht="16.5" customHeight="1" x14ac:dyDescent="0.25">
      <c r="A759" t="s">
        <v>56</v>
      </c>
      <c r="B759" s="4">
        <v>213</v>
      </c>
      <c r="C759" s="4">
        <v>6400213</v>
      </c>
      <c r="D759" t="s">
        <v>101</v>
      </c>
      <c r="E759" t="s">
        <v>30</v>
      </c>
      <c r="F759" t="s">
        <v>30</v>
      </c>
      <c r="G759" s="4"/>
      <c r="H759" s="4"/>
      <c r="I759" s="15" t="s">
        <v>1577</v>
      </c>
      <c r="J759" s="19" t="s">
        <v>1346</v>
      </c>
      <c r="K759" t="s">
        <v>1697</v>
      </c>
      <c r="L759" s="15" t="s">
        <v>1376</v>
      </c>
      <c r="M759" s="16">
        <v>81.7</v>
      </c>
      <c r="N759" s="16">
        <v>97.7</v>
      </c>
      <c r="O759" s="16">
        <v>87.7</v>
      </c>
      <c r="P759" s="63">
        <v>45599</v>
      </c>
      <c r="Q759" s="63"/>
      <c r="R759" s="145"/>
      <c r="S759" s="32">
        <v>18.399000000000001</v>
      </c>
      <c r="T759" s="203">
        <v>-66.097700000000003</v>
      </c>
    </row>
    <row r="760" spans="1:20" ht="16.5" customHeight="1" x14ac:dyDescent="0.25">
      <c r="A760" t="s">
        <v>49</v>
      </c>
      <c r="B760" s="4">
        <v>3072</v>
      </c>
      <c r="C760" s="4">
        <v>3603072</v>
      </c>
      <c r="D760" t="s">
        <v>101</v>
      </c>
      <c r="E760" t="s">
        <v>2046</v>
      </c>
      <c r="F760" t="s">
        <v>2046</v>
      </c>
      <c r="G760" s="4" t="s">
        <v>169</v>
      </c>
      <c r="H760" s="94">
        <v>44958</v>
      </c>
      <c r="I760" s="15" t="s">
        <v>90</v>
      </c>
      <c r="J760" s="19" t="s">
        <v>1322</v>
      </c>
      <c r="K760" t="s">
        <v>453</v>
      </c>
      <c r="L760" s="15" t="s">
        <v>560</v>
      </c>
      <c r="M760" s="16">
        <v>79.7</v>
      </c>
      <c r="N760" s="16">
        <v>95.7</v>
      </c>
      <c r="O760" s="16">
        <v>88.7</v>
      </c>
      <c r="P760" s="63">
        <v>45599</v>
      </c>
      <c r="Q760" s="63"/>
      <c r="R760" s="43"/>
      <c r="S760" s="87">
        <v>18.396799999999999</v>
      </c>
      <c r="T760" s="87">
        <v>-66.024699999999996</v>
      </c>
    </row>
    <row r="761" spans="1:20" ht="16.5" customHeight="1" x14ac:dyDescent="0.3">
      <c r="A761" t="s">
        <v>56</v>
      </c>
      <c r="B761" s="4">
        <v>3089</v>
      </c>
      <c r="C761" s="4">
        <v>3603089</v>
      </c>
      <c r="D761" t="s">
        <v>101</v>
      </c>
      <c r="E761" t="s">
        <v>2046</v>
      </c>
      <c r="F761" t="s">
        <v>2046</v>
      </c>
      <c r="G761" s="4" t="s">
        <v>169</v>
      </c>
      <c r="H761" s="92">
        <v>44805</v>
      </c>
      <c r="I761" s="15" t="s">
        <v>90</v>
      </c>
      <c r="J761" s="19" t="s">
        <v>1344</v>
      </c>
      <c r="K761" t="s">
        <v>464</v>
      </c>
      <c r="L761" s="15" t="s">
        <v>793</v>
      </c>
      <c r="M761" s="16">
        <v>82.7</v>
      </c>
      <c r="N761" s="16">
        <v>97.7</v>
      </c>
      <c r="O761" s="16">
        <v>88.7</v>
      </c>
      <c r="P761" s="63">
        <v>45599</v>
      </c>
      <c r="Q761" s="63"/>
      <c r="R761" s="146"/>
      <c r="S761" s="32">
        <v>18.449200000000001</v>
      </c>
      <c r="T761" s="68">
        <v>-66.082400000000007</v>
      </c>
    </row>
    <row r="762" spans="1:20" ht="16.5" customHeight="1" x14ac:dyDescent="0.25">
      <c r="A762" t="s">
        <v>56</v>
      </c>
      <c r="B762" s="4">
        <v>40</v>
      </c>
      <c r="C762" s="4">
        <v>6400040</v>
      </c>
      <c r="D762" t="s">
        <v>101</v>
      </c>
      <c r="E762" t="s">
        <v>30</v>
      </c>
      <c r="F762" t="s">
        <v>30</v>
      </c>
      <c r="G762" s="4"/>
      <c r="H762" s="4"/>
      <c r="I762" s="15" t="s">
        <v>1580</v>
      </c>
      <c r="J762" s="19" t="s">
        <v>1344</v>
      </c>
      <c r="K762" t="s">
        <v>1360</v>
      </c>
      <c r="L762" s="15" t="s">
        <v>1361</v>
      </c>
      <c r="M762" s="16">
        <v>84.7</v>
      </c>
      <c r="N762" s="16">
        <v>99.7</v>
      </c>
      <c r="O762" s="16">
        <v>88.7</v>
      </c>
      <c r="P762" s="63">
        <v>45599</v>
      </c>
      <c r="Q762" s="63"/>
      <c r="R762" s="145"/>
      <c r="S762" s="32">
        <v>18.424800000000001</v>
      </c>
      <c r="T762" s="203">
        <v>-66.095399999999998</v>
      </c>
    </row>
    <row r="763" spans="1:20" ht="16.5" customHeight="1" x14ac:dyDescent="0.25">
      <c r="A763" t="s">
        <v>56</v>
      </c>
      <c r="B763" s="4">
        <v>3033</v>
      </c>
      <c r="C763" s="4">
        <v>3603033</v>
      </c>
      <c r="D763" t="s">
        <v>101</v>
      </c>
      <c r="E763" t="s">
        <v>2046</v>
      </c>
      <c r="F763" t="s">
        <v>2046</v>
      </c>
      <c r="G763" s="4" t="s">
        <v>169</v>
      </c>
      <c r="H763" s="94">
        <v>44986</v>
      </c>
      <c r="I763" s="15" t="s">
        <v>90</v>
      </c>
      <c r="J763" s="19" t="s">
        <v>1344</v>
      </c>
      <c r="K763" t="s">
        <v>422</v>
      </c>
      <c r="L763" s="15" t="s">
        <v>763</v>
      </c>
      <c r="M763" s="16">
        <v>81.7</v>
      </c>
      <c r="N763" s="16">
        <v>98.7</v>
      </c>
      <c r="O763" s="16">
        <v>89.7</v>
      </c>
      <c r="P763" s="63">
        <v>45599</v>
      </c>
      <c r="Q763" s="63"/>
      <c r="R763" s="145"/>
      <c r="S763" s="32">
        <v>18.4468</v>
      </c>
      <c r="T763" s="68">
        <v>-66.072599999999994</v>
      </c>
    </row>
    <row r="764" spans="1:20" ht="16.5" customHeight="1" x14ac:dyDescent="0.3">
      <c r="A764" t="s">
        <v>56</v>
      </c>
      <c r="B764" s="4">
        <v>3069</v>
      </c>
      <c r="C764" s="4">
        <v>3603069</v>
      </c>
      <c r="D764" t="s">
        <v>101</v>
      </c>
      <c r="E764" t="s">
        <v>2046</v>
      </c>
      <c r="F764" t="s">
        <v>2046</v>
      </c>
      <c r="G764" s="4" t="s">
        <v>169</v>
      </c>
      <c r="H764" s="92">
        <v>44805</v>
      </c>
      <c r="I764" s="15" t="s">
        <v>90</v>
      </c>
      <c r="J764" s="19" t="s">
        <v>1351</v>
      </c>
      <c r="K764" t="s">
        <v>452</v>
      </c>
      <c r="L764" s="15" t="s">
        <v>785</v>
      </c>
      <c r="M764" s="16">
        <v>82.7</v>
      </c>
      <c r="N764" s="16">
        <v>98.7</v>
      </c>
      <c r="O764" s="16">
        <v>89.7</v>
      </c>
      <c r="P764" s="63">
        <v>45599</v>
      </c>
      <c r="Q764" s="63"/>
      <c r="R764" s="146"/>
      <c r="S764" s="32">
        <v>18.410599999999999</v>
      </c>
      <c r="T764" s="68">
        <v>-66.064599999999999</v>
      </c>
    </row>
    <row r="765" spans="1:20" ht="16.5" customHeight="1" x14ac:dyDescent="0.25">
      <c r="A765" t="s">
        <v>56</v>
      </c>
      <c r="B765" s="4">
        <v>2079</v>
      </c>
      <c r="C765" s="4">
        <v>3602079</v>
      </c>
      <c r="D765" t="s">
        <v>101</v>
      </c>
      <c r="E765" t="s">
        <v>36</v>
      </c>
      <c r="F765" t="s">
        <v>36</v>
      </c>
      <c r="G765" s="4"/>
      <c r="H765" s="4"/>
      <c r="I765" s="15" t="s">
        <v>905</v>
      </c>
      <c r="J765" s="19" t="s">
        <v>1350</v>
      </c>
      <c r="K765" t="s">
        <v>305</v>
      </c>
      <c r="L765" s="199" t="s">
        <v>701</v>
      </c>
      <c r="M765" s="16">
        <v>79.7</v>
      </c>
      <c r="N765" s="16">
        <v>99.7</v>
      </c>
      <c r="O765" s="16">
        <v>89.7</v>
      </c>
      <c r="P765" s="63">
        <v>45599</v>
      </c>
      <c r="Q765" s="63"/>
      <c r="R765" s="145"/>
      <c r="S765" s="32">
        <v>18.375599999999999</v>
      </c>
      <c r="T765" s="68">
        <v>-66.091200000000001</v>
      </c>
    </row>
    <row r="766" spans="1:20" ht="16.5" customHeight="1" x14ac:dyDescent="0.25">
      <c r="A766" t="s">
        <v>56</v>
      </c>
      <c r="B766" s="4">
        <v>1306</v>
      </c>
      <c r="C766" s="4">
        <v>3601306</v>
      </c>
      <c r="D766" t="s">
        <v>101</v>
      </c>
      <c r="E766" t="s">
        <v>23</v>
      </c>
      <c r="F766" t="s">
        <v>2099</v>
      </c>
      <c r="G766" s="4" t="s">
        <v>22</v>
      </c>
      <c r="H766" s="94">
        <v>45383</v>
      </c>
      <c r="I766" s="15" t="s">
        <v>90</v>
      </c>
      <c r="J766" s="19" t="s">
        <v>1042</v>
      </c>
      <c r="K766" t="s">
        <v>174</v>
      </c>
      <c r="L766" s="15" t="s">
        <v>670</v>
      </c>
      <c r="M766" s="16">
        <v>77.7</v>
      </c>
      <c r="N766" s="16">
        <v>85.7</v>
      </c>
      <c r="O766" s="16">
        <v>94.7</v>
      </c>
      <c r="P766" s="63">
        <v>45599</v>
      </c>
      <c r="Q766" s="63"/>
      <c r="R766" s="103" t="s">
        <v>2142</v>
      </c>
      <c r="S766" s="32">
        <v>18.427299999999999</v>
      </c>
      <c r="T766" s="68">
        <v>-66.052300000000002</v>
      </c>
    </row>
    <row r="767" spans="1:20" ht="16.5" customHeight="1" x14ac:dyDescent="0.25">
      <c r="A767" t="s">
        <v>56</v>
      </c>
      <c r="B767" s="4">
        <v>3211</v>
      </c>
      <c r="C767" s="4">
        <v>3600320</v>
      </c>
      <c r="D767" t="s">
        <v>101</v>
      </c>
      <c r="E767" t="s">
        <v>2046</v>
      </c>
      <c r="F767" t="s">
        <v>2046</v>
      </c>
      <c r="G767" s="4" t="s">
        <v>169</v>
      </c>
      <c r="H767" s="94">
        <v>44986</v>
      </c>
      <c r="I767" s="15" t="s">
        <v>90</v>
      </c>
      <c r="J767" s="19" t="s">
        <v>1042</v>
      </c>
      <c r="K767" t="s">
        <v>177</v>
      </c>
      <c r="L767" s="15" t="s">
        <v>554</v>
      </c>
      <c r="M767" s="16">
        <v>78.7</v>
      </c>
      <c r="N767" s="16">
        <v>98.7</v>
      </c>
      <c r="O767" s="16">
        <v>99.7</v>
      </c>
      <c r="P767" s="63">
        <v>45599</v>
      </c>
      <c r="Q767" s="63"/>
      <c r="R767" s="145"/>
      <c r="S767" s="32">
        <v>18.421399999999998</v>
      </c>
      <c r="T767" s="68">
        <v>-66.044399999999996</v>
      </c>
    </row>
    <row r="768" spans="1:20" ht="16.5" customHeight="1" x14ac:dyDescent="0.25">
      <c r="A768" t="s">
        <v>49</v>
      </c>
      <c r="B768" s="4">
        <v>209</v>
      </c>
      <c r="C768" s="4">
        <v>6400209</v>
      </c>
      <c r="D768" t="s">
        <v>101</v>
      </c>
      <c r="E768" t="s">
        <v>22</v>
      </c>
      <c r="F768" t="s">
        <v>22</v>
      </c>
      <c r="G768" s="4" t="s">
        <v>30</v>
      </c>
      <c r="H768" s="115">
        <v>45589</v>
      </c>
      <c r="I768" s="15" t="s">
        <v>1577</v>
      </c>
      <c r="J768" s="19" t="s">
        <v>1323</v>
      </c>
      <c r="K768" t="s">
        <v>180</v>
      </c>
      <c r="L768" s="15" t="s">
        <v>1374</v>
      </c>
      <c r="M768" s="16">
        <v>77.7</v>
      </c>
      <c r="N768" s="16">
        <v>91.7</v>
      </c>
      <c r="P768" s="63">
        <v>45599</v>
      </c>
      <c r="Q768" s="63"/>
      <c r="R768" s="103" t="s">
        <v>2194</v>
      </c>
      <c r="S768" s="87">
        <v>18.3809</v>
      </c>
      <c r="T768" s="87">
        <v>-66.055899999999994</v>
      </c>
    </row>
    <row r="769" spans="1:20" ht="16.5" customHeight="1" x14ac:dyDescent="0.25">
      <c r="A769" t="s">
        <v>56</v>
      </c>
      <c r="B769" s="4">
        <v>901</v>
      </c>
      <c r="C769" s="4">
        <v>6400901</v>
      </c>
      <c r="D769" t="s">
        <v>101</v>
      </c>
      <c r="E769" t="s">
        <v>1739</v>
      </c>
      <c r="F769" t="s">
        <v>1739</v>
      </c>
      <c r="G769" s="4" t="s">
        <v>1933</v>
      </c>
      <c r="H769" s="4"/>
      <c r="I769" s="15" t="s">
        <v>90</v>
      </c>
      <c r="J769" s="19" t="s">
        <v>1042</v>
      </c>
      <c r="K769" t="s">
        <v>2007</v>
      </c>
      <c r="L769" s="15" t="s">
        <v>1387</v>
      </c>
      <c r="M769" s="16">
        <v>77.7</v>
      </c>
      <c r="N769" s="16">
        <v>91.7</v>
      </c>
      <c r="P769" s="63">
        <v>45599</v>
      </c>
      <c r="Q769" s="63"/>
      <c r="R769" s="145"/>
      <c r="S769" s="32">
        <v>18.425799999999999</v>
      </c>
      <c r="T769" s="68">
        <v>-66.048299999999998</v>
      </c>
    </row>
    <row r="770" spans="1:20" ht="16.5" customHeight="1" x14ac:dyDescent="0.25">
      <c r="A770" t="s">
        <v>56</v>
      </c>
      <c r="B770" s="4">
        <v>2020</v>
      </c>
      <c r="C770" s="185">
        <v>3602020</v>
      </c>
      <c r="D770" s="187" t="s">
        <v>101</v>
      </c>
      <c r="E770" s="187" t="s">
        <v>36</v>
      </c>
      <c r="F770" s="187" t="s">
        <v>36</v>
      </c>
      <c r="G770" s="185"/>
      <c r="H770" s="185"/>
      <c r="I770" s="15" t="s">
        <v>90</v>
      </c>
      <c r="J770" s="19" t="s">
        <v>1042</v>
      </c>
      <c r="K770" s="187" t="s">
        <v>306</v>
      </c>
      <c r="L770" s="15" t="s">
        <v>1761</v>
      </c>
      <c r="M770" s="16">
        <v>77.7</v>
      </c>
      <c r="N770" s="16">
        <v>91.7</v>
      </c>
      <c r="P770" s="63">
        <v>45599</v>
      </c>
      <c r="Q770" s="63"/>
      <c r="R770" s="145"/>
      <c r="S770" s="32">
        <v>18.411300000000001</v>
      </c>
      <c r="T770" s="68">
        <v>-66.043300000000002</v>
      </c>
    </row>
    <row r="771" spans="1:20" ht="16.5" customHeight="1" x14ac:dyDescent="0.25">
      <c r="A771" t="s">
        <v>56</v>
      </c>
      <c r="B771" s="4">
        <v>1040</v>
      </c>
      <c r="C771" s="4">
        <v>3601040</v>
      </c>
      <c r="D771" t="s">
        <v>101</v>
      </c>
      <c r="E771" t="s">
        <v>22</v>
      </c>
      <c r="F771" t="s">
        <v>22</v>
      </c>
      <c r="G771" s="4"/>
      <c r="H771" s="4"/>
      <c r="I771" s="15" t="s">
        <v>90</v>
      </c>
      <c r="J771" s="19" t="s">
        <v>1042</v>
      </c>
      <c r="K771" t="s">
        <v>203</v>
      </c>
      <c r="L771" s="15" t="s">
        <v>577</v>
      </c>
      <c r="M771" s="16">
        <v>77.7</v>
      </c>
      <c r="N771" s="16">
        <v>91.7</v>
      </c>
      <c r="P771" s="63">
        <v>45599</v>
      </c>
      <c r="Q771" s="63"/>
      <c r="R771" s="145"/>
      <c r="S771" s="32">
        <v>18.4237</v>
      </c>
      <c r="T771" s="203">
        <v>-66.045299999999997</v>
      </c>
    </row>
    <row r="772" spans="1:20" ht="16.5" customHeight="1" x14ac:dyDescent="0.25">
      <c r="A772" t="s">
        <v>56</v>
      </c>
      <c r="B772" s="4">
        <v>1146</v>
      </c>
      <c r="C772" s="4">
        <v>3601146</v>
      </c>
      <c r="D772" t="s">
        <v>101</v>
      </c>
      <c r="E772" t="s">
        <v>22</v>
      </c>
      <c r="F772" t="s">
        <v>22</v>
      </c>
      <c r="G772" s="4"/>
      <c r="H772" s="4"/>
      <c r="I772" s="15" t="s">
        <v>905</v>
      </c>
      <c r="J772" s="19" t="s">
        <v>1346</v>
      </c>
      <c r="K772" t="s">
        <v>242</v>
      </c>
      <c r="L772" s="15" t="s">
        <v>1917</v>
      </c>
      <c r="M772" s="16">
        <v>77.7</v>
      </c>
      <c r="N772" s="16">
        <v>92.7</v>
      </c>
      <c r="P772" s="63">
        <v>45599</v>
      </c>
      <c r="Q772" s="63"/>
      <c r="R772" s="145"/>
      <c r="S772" s="32">
        <v>18.403300000000002</v>
      </c>
      <c r="T772" s="68">
        <v>-66.0869</v>
      </c>
    </row>
    <row r="773" spans="1:20" ht="16.5" customHeight="1" x14ac:dyDescent="0.25">
      <c r="A773" t="s">
        <v>49</v>
      </c>
      <c r="B773" s="4">
        <v>905</v>
      </c>
      <c r="C773" s="4">
        <v>6400905</v>
      </c>
      <c r="D773" t="s">
        <v>101</v>
      </c>
      <c r="E773" t="s">
        <v>2046</v>
      </c>
      <c r="F773" t="s">
        <v>2046</v>
      </c>
      <c r="G773" s="4" t="s">
        <v>169</v>
      </c>
      <c r="H773" s="92">
        <v>44866</v>
      </c>
      <c r="I773" s="15" t="s">
        <v>1579</v>
      </c>
      <c r="J773" s="19" t="s">
        <v>1322</v>
      </c>
      <c r="K773" t="s">
        <v>2053</v>
      </c>
      <c r="L773" s="15" t="s">
        <v>1329</v>
      </c>
      <c r="M773" s="16">
        <v>76.7</v>
      </c>
      <c r="N773" s="16">
        <v>93.7</v>
      </c>
      <c r="P773" s="63">
        <v>45599</v>
      </c>
      <c r="Q773" s="63"/>
      <c r="R773" s="69"/>
      <c r="S773" s="87">
        <v>18.394500000000001</v>
      </c>
      <c r="T773" s="87">
        <v>-66.034199999999998</v>
      </c>
    </row>
    <row r="774" spans="1:20" ht="16.5" customHeight="1" x14ac:dyDescent="0.25">
      <c r="A774" t="s">
        <v>49</v>
      </c>
      <c r="B774" s="4">
        <v>2011</v>
      </c>
      <c r="C774" s="4">
        <v>3602011</v>
      </c>
      <c r="D774" t="s">
        <v>101</v>
      </c>
      <c r="E774" t="s">
        <v>36</v>
      </c>
      <c r="F774" t="s">
        <v>36</v>
      </c>
      <c r="G774" s="4"/>
      <c r="H774" s="4"/>
      <c r="I774" s="15" t="s">
        <v>90</v>
      </c>
      <c r="J774" s="19" t="s">
        <v>1322</v>
      </c>
      <c r="K774" t="s">
        <v>298</v>
      </c>
      <c r="L774" s="15" t="s">
        <v>1885</v>
      </c>
      <c r="M774" s="16">
        <v>76.7</v>
      </c>
      <c r="N774" s="16">
        <v>93.7</v>
      </c>
      <c r="P774" s="63">
        <v>45599</v>
      </c>
      <c r="Q774" s="63"/>
      <c r="R774" s="43"/>
      <c r="S774" s="68">
        <v>18.3947</v>
      </c>
      <c r="T774" s="68">
        <v>-66.040899999999993</v>
      </c>
    </row>
    <row r="775" spans="1:20" ht="16.5" customHeight="1" x14ac:dyDescent="0.25">
      <c r="A775" t="s">
        <v>49</v>
      </c>
      <c r="B775" s="4">
        <v>1086</v>
      </c>
      <c r="C775" s="4">
        <v>3601086</v>
      </c>
      <c r="D775" t="s">
        <v>101</v>
      </c>
      <c r="E775" t="s">
        <v>22</v>
      </c>
      <c r="F775" t="s">
        <v>22</v>
      </c>
      <c r="G775" s="4"/>
      <c r="H775" s="4"/>
      <c r="I775" s="15" t="s">
        <v>90</v>
      </c>
      <c r="J775" s="19" t="s">
        <v>1322</v>
      </c>
      <c r="K775" t="s">
        <v>1556</v>
      </c>
      <c r="L775" s="15" t="s">
        <v>602</v>
      </c>
      <c r="M775" s="16">
        <v>76.7</v>
      </c>
      <c r="N775" s="16">
        <v>93.7</v>
      </c>
      <c r="P775" s="63">
        <v>45599</v>
      </c>
      <c r="Q775" s="63"/>
      <c r="R775" s="43"/>
      <c r="S775" s="203">
        <v>18.3949</v>
      </c>
      <c r="T775" s="68">
        <v>-66.036000000000001</v>
      </c>
    </row>
    <row r="776" spans="1:20" ht="16.5" customHeight="1" x14ac:dyDescent="0.25">
      <c r="A776" t="s">
        <v>56</v>
      </c>
      <c r="B776" s="4">
        <v>10022</v>
      </c>
      <c r="C776" s="4">
        <v>3610000</v>
      </c>
      <c r="D776" t="s">
        <v>101</v>
      </c>
      <c r="E776" t="s">
        <v>169</v>
      </c>
      <c r="F776" t="s">
        <v>169</v>
      </c>
      <c r="G776" s="4" t="s">
        <v>2076</v>
      </c>
      <c r="H776" s="94">
        <v>44166</v>
      </c>
      <c r="I776" s="15" t="s">
        <v>90</v>
      </c>
      <c r="J776" s="19" t="s">
        <v>1042</v>
      </c>
      <c r="K776" t="s">
        <v>2011</v>
      </c>
      <c r="L776" s="15" t="s">
        <v>2010</v>
      </c>
      <c r="M776" s="16">
        <v>77.7</v>
      </c>
      <c r="N776" s="16">
        <v>93.7</v>
      </c>
      <c r="P776" s="63">
        <v>45599</v>
      </c>
      <c r="Q776" s="63"/>
      <c r="R776" s="145"/>
      <c r="S776" s="32">
        <v>18.416222999999999</v>
      </c>
      <c r="T776" s="68">
        <v>-66.043475000000001</v>
      </c>
    </row>
    <row r="777" spans="1:20" ht="16.5" customHeight="1" x14ac:dyDescent="0.25">
      <c r="A777" t="s">
        <v>56</v>
      </c>
      <c r="B777" s="4">
        <v>1090</v>
      </c>
      <c r="C777" s="4">
        <v>3601090</v>
      </c>
      <c r="D777" t="s">
        <v>101</v>
      </c>
      <c r="E777" t="s">
        <v>22</v>
      </c>
      <c r="F777" t="s">
        <v>22</v>
      </c>
      <c r="G777" s="4"/>
      <c r="H777" s="4"/>
      <c r="I777" s="15" t="s">
        <v>905</v>
      </c>
      <c r="J777" s="19" t="s">
        <v>1345</v>
      </c>
      <c r="K777" t="s">
        <v>213</v>
      </c>
      <c r="L777" s="15" t="s">
        <v>1913</v>
      </c>
      <c r="M777" s="16">
        <v>78.7</v>
      </c>
      <c r="N777" s="16">
        <v>93.7</v>
      </c>
      <c r="P777" s="63">
        <v>45599</v>
      </c>
      <c r="Q777" s="63"/>
      <c r="R777" s="145"/>
      <c r="S777" s="32">
        <v>18.413399999999999</v>
      </c>
      <c r="T777" s="68">
        <v>-66.089799999999997</v>
      </c>
    </row>
    <row r="778" spans="1:20" ht="16.5" customHeight="1" x14ac:dyDescent="0.25">
      <c r="A778" t="s">
        <v>56</v>
      </c>
      <c r="B778" s="4">
        <v>2115</v>
      </c>
      <c r="C778" s="4">
        <v>3602115</v>
      </c>
      <c r="D778" t="s">
        <v>101</v>
      </c>
      <c r="E778" t="s">
        <v>36</v>
      </c>
      <c r="F778" t="s">
        <v>36</v>
      </c>
      <c r="G778" s="4"/>
      <c r="H778" s="4"/>
      <c r="I778" s="15" t="s">
        <v>905</v>
      </c>
      <c r="J778" s="19" t="s">
        <v>1322</v>
      </c>
      <c r="K778" t="s">
        <v>359</v>
      </c>
      <c r="L778" s="15" t="s">
        <v>1881</v>
      </c>
      <c r="M778" s="16">
        <v>77.7</v>
      </c>
      <c r="N778" s="16">
        <v>94.7</v>
      </c>
      <c r="P778" s="63">
        <v>45599</v>
      </c>
      <c r="Q778" s="63"/>
      <c r="R778" s="145"/>
      <c r="S778" s="32">
        <v>18.401199999999999</v>
      </c>
      <c r="T778" s="68">
        <v>-66.056600000000003</v>
      </c>
    </row>
    <row r="779" spans="1:20" ht="16.5" customHeight="1" x14ac:dyDescent="0.25">
      <c r="A779" t="s">
        <v>56</v>
      </c>
      <c r="B779" s="4">
        <v>933</v>
      </c>
      <c r="C779" s="4">
        <v>3400933</v>
      </c>
      <c r="D779" t="s">
        <v>101</v>
      </c>
      <c r="E779" t="s">
        <v>22</v>
      </c>
      <c r="F779" t="s">
        <v>22</v>
      </c>
      <c r="G779" s="4" t="s">
        <v>30</v>
      </c>
      <c r="H779" s="4" t="s">
        <v>1483</v>
      </c>
      <c r="I779" s="15" t="s">
        <v>1580</v>
      </c>
      <c r="J779" s="19" t="s">
        <v>1344</v>
      </c>
      <c r="K779" t="s">
        <v>1752</v>
      </c>
      <c r="L779" s="15" t="s">
        <v>1388</v>
      </c>
      <c r="M779" s="16">
        <v>78.7</v>
      </c>
      <c r="N779" s="16">
        <v>94.7</v>
      </c>
      <c r="P779" s="63">
        <v>45599</v>
      </c>
      <c r="Q779" s="63"/>
      <c r="R779" s="145"/>
      <c r="S779" s="32">
        <v>18.443169000000001</v>
      </c>
      <c r="T779" s="68">
        <v>-66.066907</v>
      </c>
    </row>
    <row r="780" spans="1:20" ht="16.5" customHeight="1" x14ac:dyDescent="0.25">
      <c r="A780" t="s">
        <v>56</v>
      </c>
      <c r="B780" s="4">
        <v>1118</v>
      </c>
      <c r="C780" s="4">
        <v>3601118</v>
      </c>
      <c r="D780" t="s">
        <v>101</v>
      </c>
      <c r="E780" t="s">
        <v>169</v>
      </c>
      <c r="F780" t="s">
        <v>169</v>
      </c>
      <c r="G780" s="4"/>
      <c r="H780" s="4"/>
      <c r="I780" s="15" t="s">
        <v>905</v>
      </c>
      <c r="J780" s="19" t="s">
        <v>1345</v>
      </c>
      <c r="K780" t="s">
        <v>234</v>
      </c>
      <c r="L780" s="15" t="s">
        <v>613</v>
      </c>
      <c r="M780" s="16">
        <v>78.7</v>
      </c>
      <c r="N780" s="16">
        <v>94.7</v>
      </c>
      <c r="P780" s="63">
        <v>45599</v>
      </c>
      <c r="Q780" s="63"/>
      <c r="R780" s="145"/>
      <c r="S780" s="32">
        <v>18.415099999999999</v>
      </c>
      <c r="T780" s="68">
        <v>-66.079300000000003</v>
      </c>
    </row>
    <row r="781" spans="1:20" ht="16.5" customHeight="1" x14ac:dyDescent="0.25">
      <c r="A781" t="s">
        <v>49</v>
      </c>
      <c r="B781" s="4">
        <v>822</v>
      </c>
      <c r="C781" s="4">
        <v>3606822</v>
      </c>
      <c r="D781" t="s">
        <v>101</v>
      </c>
      <c r="E781" s="3" t="s">
        <v>169</v>
      </c>
      <c r="F781" s="3" t="s">
        <v>169</v>
      </c>
      <c r="G781" s="72" t="s">
        <v>224</v>
      </c>
      <c r="H781" s="97">
        <v>44896</v>
      </c>
      <c r="I781" t="s">
        <v>90</v>
      </c>
      <c r="J781" s="1" t="s">
        <v>1323</v>
      </c>
      <c r="K781" t="s">
        <v>1522</v>
      </c>
      <c r="L781" s="71" t="s">
        <v>1521</v>
      </c>
      <c r="M781" s="16">
        <v>78.7</v>
      </c>
      <c r="N781" s="16">
        <v>94.7</v>
      </c>
      <c r="P781" s="63">
        <v>45599</v>
      </c>
      <c r="Q781" s="63"/>
      <c r="R781" s="4"/>
      <c r="S781" s="203">
        <v>18.3749</v>
      </c>
      <c r="T781" s="68">
        <v>-66.054199999999994</v>
      </c>
    </row>
    <row r="782" spans="1:20" ht="16.5" customHeight="1" x14ac:dyDescent="0.25">
      <c r="A782" t="s">
        <v>56</v>
      </c>
      <c r="B782" s="4">
        <v>1272</v>
      </c>
      <c r="C782" s="4">
        <v>3601272</v>
      </c>
      <c r="D782" t="s">
        <v>101</v>
      </c>
      <c r="E782" t="s">
        <v>22</v>
      </c>
      <c r="F782" t="s">
        <v>22</v>
      </c>
      <c r="G782" s="4"/>
      <c r="H782" s="4"/>
      <c r="I782" s="15" t="s">
        <v>90</v>
      </c>
      <c r="J782" s="19" t="s">
        <v>91</v>
      </c>
      <c r="K782" t="s">
        <v>281</v>
      </c>
      <c r="L782" s="15" t="s">
        <v>660</v>
      </c>
      <c r="M782" s="16">
        <v>79.7</v>
      </c>
      <c r="N782" s="16">
        <v>94.7</v>
      </c>
      <c r="P782" s="63">
        <v>45599</v>
      </c>
      <c r="Q782" s="63"/>
      <c r="R782" s="145"/>
      <c r="S782" s="32">
        <v>18.4513</v>
      </c>
      <c r="T782" s="68">
        <v>-66.057199999999995</v>
      </c>
    </row>
    <row r="783" spans="1:20" ht="16.5" customHeight="1" x14ac:dyDescent="0.25">
      <c r="A783" t="s">
        <v>56</v>
      </c>
      <c r="B783" s="4">
        <v>2157</v>
      </c>
      <c r="C783" s="4">
        <v>3602157</v>
      </c>
      <c r="D783" t="s">
        <v>101</v>
      </c>
      <c r="E783" t="s">
        <v>36</v>
      </c>
      <c r="F783" t="s">
        <v>36</v>
      </c>
      <c r="G783" s="4"/>
      <c r="H783" s="4"/>
      <c r="I783" s="15" t="s">
        <v>90</v>
      </c>
      <c r="J783" s="19" t="s">
        <v>1344</v>
      </c>
      <c r="K783" t="s">
        <v>352</v>
      </c>
      <c r="L783" s="15" t="s">
        <v>719</v>
      </c>
      <c r="M783" s="16">
        <v>80.7</v>
      </c>
      <c r="N783" s="16">
        <v>94.7</v>
      </c>
      <c r="P783" s="63">
        <v>45599</v>
      </c>
      <c r="Q783" s="63"/>
      <c r="R783" s="145"/>
      <c r="S783" s="32">
        <v>18.441400000000002</v>
      </c>
      <c r="T783" s="68">
        <v>-66.063800000000001</v>
      </c>
    </row>
    <row r="784" spans="1:20" ht="16.5" customHeight="1" x14ac:dyDescent="0.25">
      <c r="A784" t="s">
        <v>56</v>
      </c>
      <c r="B784" s="4">
        <v>278</v>
      </c>
      <c r="C784" s="4">
        <v>6400278</v>
      </c>
      <c r="D784" t="s">
        <v>101</v>
      </c>
      <c r="E784" t="s">
        <v>1739</v>
      </c>
      <c r="F784" t="s">
        <v>1739</v>
      </c>
      <c r="G784" s="4" t="s">
        <v>30</v>
      </c>
      <c r="H784" s="94">
        <v>44348</v>
      </c>
      <c r="I784" s="15" t="s">
        <v>1577</v>
      </c>
      <c r="J784" s="19" t="s">
        <v>1042</v>
      </c>
      <c r="K784" t="s">
        <v>1702</v>
      </c>
      <c r="L784" s="15" t="s">
        <v>1383</v>
      </c>
      <c r="M784" s="16">
        <v>82.7</v>
      </c>
      <c r="N784" s="16">
        <v>94.7</v>
      </c>
      <c r="P784" s="63">
        <v>45599</v>
      </c>
      <c r="Q784" s="63"/>
      <c r="R784" s="145"/>
      <c r="S784" s="32">
        <v>18.427</v>
      </c>
      <c r="T784" s="68">
        <v>-66.054599999999994</v>
      </c>
    </row>
    <row r="785" spans="1:20" ht="16.5" customHeight="1" x14ac:dyDescent="0.25">
      <c r="A785" t="s">
        <v>56</v>
      </c>
      <c r="B785" s="4">
        <v>3087</v>
      </c>
      <c r="C785" s="4">
        <v>3603087</v>
      </c>
      <c r="D785" t="s">
        <v>101</v>
      </c>
      <c r="E785" t="s">
        <v>2046</v>
      </c>
      <c r="F785" t="s">
        <v>2046</v>
      </c>
      <c r="G785" s="4" t="s">
        <v>169</v>
      </c>
      <c r="H785" s="94">
        <v>44986</v>
      </c>
      <c r="I785" s="15" t="s">
        <v>90</v>
      </c>
      <c r="J785" s="19" t="s">
        <v>1353</v>
      </c>
      <c r="K785" t="s">
        <v>462</v>
      </c>
      <c r="L785" s="15" t="s">
        <v>462</v>
      </c>
      <c r="M785" s="16">
        <v>79.7</v>
      </c>
      <c r="N785" s="16">
        <v>95.7</v>
      </c>
      <c r="P785" s="63">
        <v>45599</v>
      </c>
      <c r="Q785" s="106"/>
      <c r="R785" s="145"/>
      <c r="S785" s="32">
        <v>18.432500000000001</v>
      </c>
      <c r="T785" s="203">
        <v>-66.058800000000005</v>
      </c>
    </row>
    <row r="786" spans="1:20" ht="16.5" customHeight="1" x14ac:dyDescent="0.3">
      <c r="A786" t="s">
        <v>56</v>
      </c>
      <c r="B786" s="4">
        <v>3084</v>
      </c>
      <c r="C786" s="4">
        <v>3603084</v>
      </c>
      <c r="D786" t="s">
        <v>101</v>
      </c>
      <c r="E786" t="s">
        <v>2046</v>
      </c>
      <c r="F786" t="s">
        <v>2046</v>
      </c>
      <c r="G786" s="4" t="s">
        <v>169</v>
      </c>
      <c r="H786" s="92">
        <v>44805</v>
      </c>
      <c r="I786" s="15" t="s">
        <v>905</v>
      </c>
      <c r="J786" s="19" t="s">
        <v>1352</v>
      </c>
      <c r="K786" t="s">
        <v>357</v>
      </c>
      <c r="L786" s="15" t="s">
        <v>791</v>
      </c>
      <c r="M786" s="16">
        <v>79.7</v>
      </c>
      <c r="N786" s="16">
        <v>95.7</v>
      </c>
      <c r="P786" s="63">
        <v>45599</v>
      </c>
      <c r="Q786" s="63"/>
      <c r="R786" s="146"/>
      <c r="S786" s="32">
        <v>18.356300000000001</v>
      </c>
      <c r="T786" s="68">
        <v>-66.076400000000007</v>
      </c>
    </row>
    <row r="787" spans="1:20" ht="16.5" customHeight="1" x14ac:dyDescent="0.3">
      <c r="A787" t="s">
        <v>56</v>
      </c>
      <c r="B787" s="4">
        <v>3035</v>
      </c>
      <c r="C787" s="4">
        <v>3603035</v>
      </c>
      <c r="D787" t="s">
        <v>101</v>
      </c>
      <c r="E787" t="s">
        <v>2046</v>
      </c>
      <c r="F787" t="s">
        <v>2046</v>
      </c>
      <c r="G787" s="4" t="s">
        <v>169</v>
      </c>
      <c r="H787" s="92">
        <v>44805</v>
      </c>
      <c r="I787" s="15" t="s">
        <v>90</v>
      </c>
      <c r="J787" s="19" t="s">
        <v>91</v>
      </c>
      <c r="K787" t="s">
        <v>425</v>
      </c>
      <c r="L787" s="15" t="s">
        <v>660</v>
      </c>
      <c r="M787" s="16">
        <v>79.7</v>
      </c>
      <c r="N787" s="16">
        <v>95.7</v>
      </c>
      <c r="P787" s="63">
        <v>45599</v>
      </c>
      <c r="Q787" s="63"/>
      <c r="R787" s="146"/>
      <c r="S787" s="32">
        <v>18.451799999999999</v>
      </c>
      <c r="T787" s="68">
        <v>-66.061499999999995</v>
      </c>
    </row>
    <row r="788" spans="1:20" ht="16.5" customHeight="1" x14ac:dyDescent="0.25">
      <c r="A788" t="s">
        <v>56</v>
      </c>
      <c r="B788" s="4">
        <v>226</v>
      </c>
      <c r="C788" s="4">
        <v>6400226</v>
      </c>
      <c r="D788" t="s">
        <v>101</v>
      </c>
      <c r="E788" t="s">
        <v>30</v>
      </c>
      <c r="F788" t="s">
        <v>30</v>
      </c>
      <c r="G788" s="4"/>
      <c r="H788" s="4"/>
      <c r="I788" s="15" t="s">
        <v>1577</v>
      </c>
      <c r="J788" s="19" t="s">
        <v>1379</v>
      </c>
      <c r="K788" t="s">
        <v>1380</v>
      </c>
      <c r="L788" s="15" t="s">
        <v>2035</v>
      </c>
      <c r="M788" s="16">
        <v>79.7</v>
      </c>
      <c r="N788" s="16">
        <v>95.7</v>
      </c>
      <c r="P788" s="63">
        <v>45599</v>
      </c>
      <c r="Q788" s="63"/>
      <c r="R788" s="145"/>
      <c r="S788" s="32">
        <v>18.422000000000001</v>
      </c>
      <c r="T788" s="68">
        <v>-66.064099999999996</v>
      </c>
    </row>
    <row r="789" spans="1:20" ht="16.5" customHeight="1" x14ac:dyDescent="0.25">
      <c r="A789" t="s">
        <v>56</v>
      </c>
      <c r="B789" s="4">
        <v>2158</v>
      </c>
      <c r="C789" s="4">
        <v>3602158</v>
      </c>
      <c r="D789" t="s">
        <v>101</v>
      </c>
      <c r="E789" t="s">
        <v>36</v>
      </c>
      <c r="F789" t="s">
        <v>36</v>
      </c>
      <c r="G789" s="4"/>
      <c r="H789" s="4"/>
      <c r="I789" s="15" t="s">
        <v>90</v>
      </c>
      <c r="J789" s="19" t="s">
        <v>91</v>
      </c>
      <c r="K789" t="s">
        <v>377</v>
      </c>
      <c r="L789" s="15" t="s">
        <v>1762</v>
      </c>
      <c r="M789" s="16">
        <v>79.7</v>
      </c>
      <c r="N789" s="16">
        <v>95.7</v>
      </c>
      <c r="P789" s="63">
        <v>45599</v>
      </c>
      <c r="Q789" s="63"/>
      <c r="R789" s="145"/>
      <c r="S789" s="32">
        <v>18.451699999999999</v>
      </c>
      <c r="T789" s="68">
        <v>-66.060699999999997</v>
      </c>
    </row>
    <row r="790" spans="1:20" ht="16.5" customHeight="1" x14ac:dyDescent="0.25">
      <c r="A790" t="s">
        <v>56</v>
      </c>
      <c r="B790" s="4">
        <v>2076</v>
      </c>
      <c r="C790" s="4">
        <v>3602076</v>
      </c>
      <c r="D790" t="s">
        <v>101</v>
      </c>
      <c r="E790" t="s">
        <v>36</v>
      </c>
      <c r="F790" t="s">
        <v>36</v>
      </c>
      <c r="G790" s="4"/>
      <c r="H790" s="4"/>
      <c r="I790" s="15" t="s">
        <v>90</v>
      </c>
      <c r="J790" s="19" t="s">
        <v>1349</v>
      </c>
      <c r="K790" t="s">
        <v>1878</v>
      </c>
      <c r="L790" s="15" t="s">
        <v>1879</v>
      </c>
      <c r="M790" s="16">
        <v>79.7</v>
      </c>
      <c r="N790" s="16">
        <v>95.7</v>
      </c>
      <c r="P790" s="63">
        <v>45599</v>
      </c>
      <c r="Q790" s="63"/>
      <c r="R790" s="145"/>
      <c r="S790" s="32">
        <v>18.399799999999999</v>
      </c>
      <c r="T790" s="68">
        <v>-66.073499999999996</v>
      </c>
    </row>
    <row r="791" spans="1:20" ht="16.5" customHeight="1" x14ac:dyDescent="0.25">
      <c r="A791" t="s">
        <v>56</v>
      </c>
      <c r="B791" s="4">
        <v>220</v>
      </c>
      <c r="C791" s="4">
        <v>6400220</v>
      </c>
      <c r="D791" t="s">
        <v>101</v>
      </c>
      <c r="E791" t="s">
        <v>30</v>
      </c>
      <c r="F791" t="s">
        <v>30</v>
      </c>
      <c r="G791" s="4"/>
      <c r="H791" s="4"/>
      <c r="I791" s="15" t="s">
        <v>1577</v>
      </c>
      <c r="J791" s="19" t="s">
        <v>1345</v>
      </c>
      <c r="K791" t="s">
        <v>1698</v>
      </c>
      <c r="L791" s="15" t="s">
        <v>1377</v>
      </c>
      <c r="M791" s="16">
        <v>79.7</v>
      </c>
      <c r="N791" s="16">
        <v>95.7</v>
      </c>
      <c r="P791" s="63">
        <v>45599</v>
      </c>
      <c r="Q791" s="63"/>
      <c r="R791" s="145"/>
      <c r="S791" s="32">
        <v>18.4132</v>
      </c>
      <c r="T791" s="68">
        <v>-66.0886</v>
      </c>
    </row>
    <row r="792" spans="1:20" ht="16.5" customHeight="1" x14ac:dyDescent="0.3">
      <c r="A792" t="s">
        <v>56</v>
      </c>
      <c r="B792" s="4">
        <v>3113</v>
      </c>
      <c r="C792" s="4">
        <v>3603113</v>
      </c>
      <c r="D792" t="s">
        <v>101</v>
      </c>
      <c r="E792" t="s">
        <v>2046</v>
      </c>
      <c r="F792" t="s">
        <v>2046</v>
      </c>
      <c r="G792" s="4" t="s">
        <v>169</v>
      </c>
      <c r="H792" s="92">
        <v>44805</v>
      </c>
      <c r="I792" s="15" t="s">
        <v>90</v>
      </c>
      <c r="J792" s="19" t="s">
        <v>91</v>
      </c>
      <c r="K792" t="s">
        <v>480</v>
      </c>
      <c r="L792" s="15" t="s">
        <v>660</v>
      </c>
      <c r="M792" s="16">
        <v>81.7</v>
      </c>
      <c r="N792" s="16">
        <v>95.7</v>
      </c>
      <c r="P792" s="63">
        <v>45599</v>
      </c>
      <c r="Q792" s="63"/>
      <c r="R792" s="146"/>
      <c r="S792" s="32">
        <v>18.451599999999999</v>
      </c>
      <c r="T792" s="68">
        <v>-66.040300000000002</v>
      </c>
    </row>
    <row r="793" spans="1:20" ht="16.5" customHeight="1" x14ac:dyDescent="0.25">
      <c r="A793" t="s">
        <v>56</v>
      </c>
      <c r="B793" s="4">
        <v>212</v>
      </c>
      <c r="C793" s="4">
        <v>6400212</v>
      </c>
      <c r="D793" t="s">
        <v>101</v>
      </c>
      <c r="E793" t="s">
        <v>30</v>
      </c>
      <c r="F793" t="s">
        <v>30</v>
      </c>
      <c r="G793" s="4"/>
      <c r="H793" s="4"/>
      <c r="I793" s="15" t="s">
        <v>1577</v>
      </c>
      <c r="J793" s="19" t="s">
        <v>1353</v>
      </c>
      <c r="K793" t="s">
        <v>1696</v>
      </c>
      <c r="L793" s="15" t="s">
        <v>1375</v>
      </c>
      <c r="M793" s="16">
        <v>81.7</v>
      </c>
      <c r="N793" s="16">
        <v>95.7</v>
      </c>
      <c r="P793" s="63">
        <v>45599</v>
      </c>
      <c r="Q793" s="63"/>
      <c r="R793" s="145"/>
      <c r="S793" s="32">
        <v>18.4299</v>
      </c>
      <c r="T793" s="68">
        <v>-66.058499999999995</v>
      </c>
    </row>
    <row r="794" spans="1:20" ht="16.5" customHeight="1" x14ac:dyDescent="0.25">
      <c r="A794" t="s">
        <v>56</v>
      </c>
      <c r="B794" s="4">
        <v>1078</v>
      </c>
      <c r="C794" s="4">
        <v>3601078</v>
      </c>
      <c r="D794" t="s">
        <v>101</v>
      </c>
      <c r="E794" t="s">
        <v>170</v>
      </c>
      <c r="F794" t="s">
        <v>170</v>
      </c>
      <c r="G794" s="4"/>
      <c r="H794" s="4"/>
      <c r="I794" s="15" t="s">
        <v>90</v>
      </c>
      <c r="J794" s="19" t="s">
        <v>1344</v>
      </c>
      <c r="K794" t="s">
        <v>219</v>
      </c>
      <c r="L794" s="15" t="s">
        <v>598</v>
      </c>
      <c r="M794" s="16">
        <v>79.7</v>
      </c>
      <c r="N794" s="16">
        <v>96.7</v>
      </c>
      <c r="P794" s="63">
        <v>45599</v>
      </c>
      <c r="Q794" s="63"/>
      <c r="R794" s="145"/>
      <c r="S794" s="32">
        <v>18.4495</v>
      </c>
      <c r="T794" s="68">
        <v>-66.077100000000002</v>
      </c>
    </row>
    <row r="795" spans="1:20" ht="16.5" customHeight="1" x14ac:dyDescent="0.25">
      <c r="A795" t="s">
        <v>56</v>
      </c>
      <c r="B795" s="4">
        <v>7</v>
      </c>
      <c r="C795" s="4">
        <v>6400007</v>
      </c>
      <c r="D795" t="s">
        <v>101</v>
      </c>
      <c r="E795" t="s">
        <v>1739</v>
      </c>
      <c r="F795" t="s">
        <v>1739</v>
      </c>
      <c r="G795" s="4" t="s">
        <v>30</v>
      </c>
      <c r="H795" s="4"/>
      <c r="I795" s="15" t="s">
        <v>1577</v>
      </c>
      <c r="J795" s="19" t="s">
        <v>1348</v>
      </c>
      <c r="K795" t="s">
        <v>172</v>
      </c>
      <c r="L795" s="15" t="s">
        <v>1355</v>
      </c>
      <c r="M795" s="16">
        <v>79.7</v>
      </c>
      <c r="N795" s="16">
        <v>96.7</v>
      </c>
      <c r="P795" s="63">
        <v>45599</v>
      </c>
      <c r="Q795" s="63"/>
      <c r="R795" s="145"/>
      <c r="S795" s="32">
        <v>18.391200000000001</v>
      </c>
      <c r="T795" s="68">
        <v>-66.083799999999997</v>
      </c>
    </row>
    <row r="796" spans="1:20" ht="16.5" customHeight="1" x14ac:dyDescent="0.25">
      <c r="A796" t="s">
        <v>56</v>
      </c>
      <c r="B796" s="4">
        <v>227</v>
      </c>
      <c r="C796" s="4">
        <v>6400227</v>
      </c>
      <c r="D796" t="s">
        <v>101</v>
      </c>
      <c r="E796" t="s">
        <v>1739</v>
      </c>
      <c r="F796" t="s">
        <v>1739</v>
      </c>
      <c r="G796" s="4" t="s">
        <v>30</v>
      </c>
      <c r="H796" s="94">
        <v>44317</v>
      </c>
      <c r="I796" s="15" t="s">
        <v>1577</v>
      </c>
      <c r="J796" s="19" t="s">
        <v>1345</v>
      </c>
      <c r="K796" t="s">
        <v>1700</v>
      </c>
      <c r="L796" s="15" t="s">
        <v>1381</v>
      </c>
      <c r="M796" s="16">
        <v>80.7</v>
      </c>
      <c r="N796" s="16">
        <v>96.7</v>
      </c>
      <c r="P796" s="63">
        <v>45599</v>
      </c>
      <c r="Q796" s="63"/>
      <c r="R796" s="145"/>
      <c r="S796" s="32">
        <v>18.413900000000002</v>
      </c>
      <c r="T796" s="68">
        <v>-66.089100000000002</v>
      </c>
    </row>
    <row r="797" spans="1:20" ht="16.5" customHeight="1" x14ac:dyDescent="0.25">
      <c r="A797" t="s">
        <v>56</v>
      </c>
      <c r="B797" s="4">
        <v>431</v>
      </c>
      <c r="C797" s="4">
        <v>6400431</v>
      </c>
      <c r="D797" t="s">
        <v>101</v>
      </c>
      <c r="E797" t="s">
        <v>1739</v>
      </c>
      <c r="F797" t="s">
        <v>1739</v>
      </c>
      <c r="G797" s="4" t="s">
        <v>30</v>
      </c>
      <c r="H797" s="4"/>
      <c r="I797" s="15" t="s">
        <v>1580</v>
      </c>
      <c r="J797" s="19" t="s">
        <v>1350</v>
      </c>
      <c r="K797" t="s">
        <v>1704</v>
      </c>
      <c r="L797" s="15" t="s">
        <v>1386</v>
      </c>
      <c r="M797" s="16">
        <v>81.7</v>
      </c>
      <c r="N797" s="16">
        <v>96.7</v>
      </c>
      <c r="P797" s="63">
        <v>45599</v>
      </c>
      <c r="Q797" s="63"/>
      <c r="R797" s="145"/>
      <c r="S797" s="32">
        <v>18.380299999999998</v>
      </c>
      <c r="T797" s="68">
        <v>-66.093699999999998</v>
      </c>
    </row>
    <row r="798" spans="1:20" ht="16.5" customHeight="1" x14ac:dyDescent="0.3">
      <c r="A798" t="s">
        <v>56</v>
      </c>
      <c r="B798" s="4">
        <v>1012</v>
      </c>
      <c r="C798" s="4">
        <v>3610012</v>
      </c>
      <c r="D798" t="s">
        <v>101</v>
      </c>
      <c r="E798" t="s">
        <v>2046</v>
      </c>
      <c r="F798" t="s">
        <v>2046</v>
      </c>
      <c r="G798" s="4" t="s">
        <v>169</v>
      </c>
      <c r="H798" s="92">
        <v>44805</v>
      </c>
      <c r="I798" s="15" t="s">
        <v>90</v>
      </c>
      <c r="J798" s="19" t="s">
        <v>91</v>
      </c>
      <c r="K798" t="s">
        <v>2043</v>
      </c>
      <c r="L798" s="15" t="s">
        <v>2047</v>
      </c>
      <c r="M798" s="16">
        <v>81.7</v>
      </c>
      <c r="N798" s="16">
        <v>96.7</v>
      </c>
      <c r="P798" s="63">
        <v>45599</v>
      </c>
      <c r="Q798" s="63"/>
      <c r="R798" s="146"/>
      <c r="S798" s="32">
        <v>18.465430600000001</v>
      </c>
      <c r="T798" s="68">
        <v>-66.096341666666603</v>
      </c>
    </row>
    <row r="799" spans="1:20" ht="16.5" customHeight="1" x14ac:dyDescent="0.3">
      <c r="A799" t="s">
        <v>56</v>
      </c>
      <c r="B799" s="4">
        <v>1013</v>
      </c>
      <c r="C799" s="4">
        <v>3610013</v>
      </c>
      <c r="D799" t="s">
        <v>101</v>
      </c>
      <c r="E799" t="s">
        <v>2046</v>
      </c>
      <c r="F799" t="s">
        <v>2046</v>
      </c>
      <c r="G799" s="4" t="s">
        <v>169</v>
      </c>
      <c r="H799" s="92">
        <v>44805</v>
      </c>
      <c r="I799" s="15" t="s">
        <v>90</v>
      </c>
      <c r="J799" s="19" t="s">
        <v>91</v>
      </c>
      <c r="K799" s="2" t="s">
        <v>2044</v>
      </c>
      <c r="L799" s="5" t="s">
        <v>2045</v>
      </c>
      <c r="M799" s="16">
        <v>81.7</v>
      </c>
      <c r="N799" s="16">
        <v>96.7</v>
      </c>
      <c r="P799" s="63">
        <v>45599</v>
      </c>
      <c r="Q799" s="63"/>
      <c r="R799" s="146"/>
      <c r="S799" s="32">
        <v>18.465191699999998</v>
      </c>
      <c r="T799" s="68">
        <v>-66.096541666666596</v>
      </c>
    </row>
    <row r="800" spans="1:20" ht="16.5" customHeight="1" x14ac:dyDescent="0.25">
      <c r="A800" t="s">
        <v>56</v>
      </c>
      <c r="B800" s="4">
        <v>10</v>
      </c>
      <c r="C800" s="4">
        <v>6400010</v>
      </c>
      <c r="D800" t="s">
        <v>101</v>
      </c>
      <c r="E800" t="s">
        <v>30</v>
      </c>
      <c r="F800" t="s">
        <v>30</v>
      </c>
      <c r="G800" s="4"/>
      <c r="H800" s="4"/>
      <c r="I800" s="15" t="s">
        <v>1577</v>
      </c>
      <c r="J800" s="19" t="s">
        <v>1348</v>
      </c>
      <c r="K800" t="s">
        <v>1688</v>
      </c>
      <c r="L800" s="15" t="s">
        <v>1356</v>
      </c>
      <c r="M800" s="16">
        <v>81.7</v>
      </c>
      <c r="N800" s="16">
        <v>96.7</v>
      </c>
      <c r="P800" s="63">
        <v>45599</v>
      </c>
      <c r="Q800" s="63"/>
      <c r="R800" s="145"/>
      <c r="S800" s="32">
        <v>18.393999999999998</v>
      </c>
      <c r="T800" s="68">
        <v>-66.08</v>
      </c>
    </row>
    <row r="801" spans="1:20" ht="16.5" customHeight="1" x14ac:dyDescent="0.25">
      <c r="A801" t="s">
        <v>49</v>
      </c>
      <c r="B801" s="4">
        <v>3623</v>
      </c>
      <c r="C801" s="4">
        <v>3610023</v>
      </c>
      <c r="D801" t="s">
        <v>101</v>
      </c>
      <c r="E801" s="1" t="s">
        <v>2046</v>
      </c>
      <c r="F801" s="1" t="s">
        <v>2046</v>
      </c>
      <c r="G801" s="4" t="s">
        <v>169</v>
      </c>
      <c r="H801" s="4"/>
      <c r="I801" t="s">
        <v>905</v>
      </c>
      <c r="J801" s="1" t="s">
        <v>1373</v>
      </c>
      <c r="K801" t="s">
        <v>2133</v>
      </c>
      <c r="L801" s="2" t="s">
        <v>2137</v>
      </c>
      <c r="M801" s="16">
        <v>82.7</v>
      </c>
      <c r="N801" s="16">
        <v>96.7</v>
      </c>
      <c r="P801" s="63">
        <v>45599</v>
      </c>
      <c r="Q801" s="63"/>
      <c r="R801" s="129"/>
      <c r="S801" s="203">
        <v>18.357776999999999</v>
      </c>
      <c r="T801" s="68">
        <v>-66.060367999999997</v>
      </c>
    </row>
    <row r="802" spans="1:20" ht="16.5" customHeight="1" x14ac:dyDescent="0.25">
      <c r="A802" t="s">
        <v>56</v>
      </c>
      <c r="B802" s="4">
        <v>5083</v>
      </c>
      <c r="C802" s="4">
        <v>3605083</v>
      </c>
      <c r="D802" t="s">
        <v>101</v>
      </c>
      <c r="E802" t="s">
        <v>169</v>
      </c>
      <c r="F802" t="s">
        <v>169</v>
      </c>
      <c r="G802" s="4"/>
      <c r="H802" s="4"/>
      <c r="I802" s="15" t="s">
        <v>905</v>
      </c>
      <c r="J802" s="19" t="s">
        <v>1352</v>
      </c>
      <c r="K802" t="s">
        <v>499</v>
      </c>
      <c r="L802" s="15" t="s">
        <v>830</v>
      </c>
      <c r="M802" s="16">
        <v>79.7</v>
      </c>
      <c r="N802" s="16">
        <v>97.7</v>
      </c>
      <c r="P802" s="63">
        <v>45599</v>
      </c>
      <c r="Q802" s="63"/>
      <c r="R802" s="145"/>
      <c r="S802" s="32">
        <v>18.368300000000001</v>
      </c>
      <c r="T802" s="68">
        <v>-66.076499999999996</v>
      </c>
    </row>
    <row r="803" spans="1:20" ht="16.5" customHeight="1" x14ac:dyDescent="0.25">
      <c r="A803" t="s">
        <v>56</v>
      </c>
      <c r="B803" s="4">
        <v>205</v>
      </c>
      <c r="C803" s="4">
        <v>6400205</v>
      </c>
      <c r="D803" t="s">
        <v>101</v>
      </c>
      <c r="E803" t="s">
        <v>1739</v>
      </c>
      <c r="F803" t="s">
        <v>1739</v>
      </c>
      <c r="G803" s="4" t="s">
        <v>30</v>
      </c>
      <c r="H803" s="4"/>
      <c r="I803" s="15" t="s">
        <v>1577</v>
      </c>
      <c r="J803" s="19" t="s">
        <v>1351</v>
      </c>
      <c r="K803" t="s">
        <v>2015</v>
      </c>
      <c r="L803" s="15" t="s">
        <v>1372</v>
      </c>
      <c r="M803" s="16">
        <v>80.7</v>
      </c>
      <c r="N803" s="16">
        <v>97.7</v>
      </c>
      <c r="P803" s="63">
        <v>45599</v>
      </c>
      <c r="Q803" s="63"/>
      <c r="R803" s="145"/>
      <c r="S803" s="32">
        <v>18.412700000000001</v>
      </c>
      <c r="T803" s="68">
        <v>-66.065200000000004</v>
      </c>
    </row>
    <row r="804" spans="1:20" ht="16.5" customHeight="1" x14ac:dyDescent="0.25">
      <c r="A804" t="s">
        <v>49</v>
      </c>
      <c r="B804" s="4">
        <v>388</v>
      </c>
      <c r="C804" s="11">
        <v>6400388</v>
      </c>
      <c r="D804" t="s">
        <v>101</v>
      </c>
      <c r="E804" s="10" t="s">
        <v>1739</v>
      </c>
      <c r="F804" s="10" t="s">
        <v>1739</v>
      </c>
      <c r="G804" s="11" t="s">
        <v>30</v>
      </c>
      <c r="H804" s="98">
        <v>43952</v>
      </c>
      <c r="I804" t="s">
        <v>1577</v>
      </c>
      <c r="J804" s="1" t="s">
        <v>1411</v>
      </c>
      <c r="K804" t="s">
        <v>1469</v>
      </c>
      <c r="L804" s="10" t="s">
        <v>1470</v>
      </c>
      <c r="M804" s="16">
        <v>80.7</v>
      </c>
      <c r="N804" s="16">
        <v>97.7</v>
      </c>
      <c r="P804" s="63">
        <v>45599</v>
      </c>
      <c r="Q804" s="63"/>
      <c r="R804" s="4"/>
      <c r="S804" s="203">
        <v>18.371099999999998</v>
      </c>
      <c r="T804" s="68">
        <v>-66.037599999999998</v>
      </c>
    </row>
    <row r="805" spans="1:20" ht="16.5" customHeight="1" x14ac:dyDescent="0.25">
      <c r="A805" t="s">
        <v>56</v>
      </c>
      <c r="B805" s="4">
        <v>179</v>
      </c>
      <c r="C805" s="4">
        <v>6400179</v>
      </c>
      <c r="D805" t="s">
        <v>101</v>
      </c>
      <c r="E805" t="s">
        <v>30</v>
      </c>
      <c r="F805" t="s">
        <v>30</v>
      </c>
      <c r="G805" s="4"/>
      <c r="H805" s="4"/>
      <c r="I805" s="15" t="s">
        <v>1577</v>
      </c>
      <c r="J805" s="19" t="s">
        <v>1349</v>
      </c>
      <c r="K805" t="s">
        <v>1593</v>
      </c>
      <c r="L805" s="15" t="s">
        <v>2032</v>
      </c>
      <c r="M805" s="16">
        <v>81.7</v>
      </c>
      <c r="N805" s="16">
        <v>97.7</v>
      </c>
      <c r="P805" s="63">
        <v>45599</v>
      </c>
      <c r="Q805" s="63"/>
      <c r="R805" s="145"/>
      <c r="S805" s="32">
        <v>18.399999999999999</v>
      </c>
      <c r="T805" s="68">
        <v>-66.066199999999995</v>
      </c>
    </row>
    <row r="806" spans="1:20" ht="14.45" customHeight="1" x14ac:dyDescent="0.25">
      <c r="A806" t="s">
        <v>56</v>
      </c>
      <c r="B806" s="4">
        <v>2021</v>
      </c>
      <c r="C806" s="4">
        <v>3602021</v>
      </c>
      <c r="D806" t="s">
        <v>101</v>
      </c>
      <c r="E806" t="s">
        <v>36</v>
      </c>
      <c r="F806" t="s">
        <v>36</v>
      </c>
      <c r="G806" s="4"/>
      <c r="H806" s="4"/>
      <c r="I806" s="15" t="s">
        <v>905</v>
      </c>
      <c r="J806" s="19" t="s">
        <v>1345</v>
      </c>
      <c r="K806" t="s">
        <v>307</v>
      </c>
      <c r="L806" s="15" t="s">
        <v>1872</v>
      </c>
      <c r="M806" s="16">
        <v>81.7</v>
      </c>
      <c r="N806" s="16">
        <v>97.7</v>
      </c>
      <c r="P806" s="63">
        <v>45599</v>
      </c>
      <c r="Q806" s="63"/>
      <c r="R806" s="145"/>
      <c r="S806" s="32">
        <v>18.4163</v>
      </c>
      <c r="T806" s="68">
        <v>-66.078900000000004</v>
      </c>
    </row>
    <row r="807" spans="1:20" ht="16.5" customHeight="1" x14ac:dyDescent="0.25">
      <c r="A807" t="s">
        <v>56</v>
      </c>
      <c r="B807" s="4">
        <v>3088</v>
      </c>
      <c r="C807" s="4">
        <v>3603088</v>
      </c>
      <c r="D807" t="s">
        <v>101</v>
      </c>
      <c r="E807" t="s">
        <v>2046</v>
      </c>
      <c r="F807" t="s">
        <v>2046</v>
      </c>
      <c r="G807" s="4" t="s">
        <v>169</v>
      </c>
      <c r="H807" s="94">
        <v>44986</v>
      </c>
      <c r="I807" s="15" t="s">
        <v>90</v>
      </c>
      <c r="J807" s="19" t="s">
        <v>1351</v>
      </c>
      <c r="K807" t="s">
        <v>463</v>
      </c>
      <c r="L807" s="15" t="s">
        <v>792</v>
      </c>
      <c r="M807" s="16">
        <v>81.7</v>
      </c>
      <c r="N807" s="16">
        <v>97.7</v>
      </c>
      <c r="P807" s="63">
        <v>45599</v>
      </c>
      <c r="Q807" s="63"/>
      <c r="R807" s="145"/>
      <c r="S807" s="32">
        <v>18.4148</v>
      </c>
      <c r="T807" s="203">
        <v>-66.061400000000006</v>
      </c>
    </row>
    <row r="808" spans="1:20" ht="16.5" customHeight="1" x14ac:dyDescent="0.25">
      <c r="A808" t="s">
        <v>56</v>
      </c>
      <c r="B808" s="4">
        <v>968</v>
      </c>
      <c r="C808" s="4">
        <v>6400968</v>
      </c>
      <c r="D808" t="s">
        <v>101</v>
      </c>
      <c r="E808" t="s">
        <v>1739</v>
      </c>
      <c r="F808" t="s">
        <v>1739</v>
      </c>
      <c r="G808" s="4" t="s">
        <v>30</v>
      </c>
      <c r="H808" s="4"/>
      <c r="I808" s="15" t="s">
        <v>1577</v>
      </c>
      <c r="J808" s="19" t="s">
        <v>1352</v>
      </c>
      <c r="K808" t="s">
        <v>1390</v>
      </c>
      <c r="L808" s="15" t="s">
        <v>1391</v>
      </c>
      <c r="M808" s="16">
        <v>81.7</v>
      </c>
      <c r="N808" s="16">
        <v>97.7</v>
      </c>
      <c r="P808" s="63">
        <v>45599</v>
      </c>
      <c r="Q808" s="63"/>
      <c r="R808" s="145"/>
      <c r="S808" s="32">
        <v>18.345410000000001</v>
      </c>
      <c r="T808" s="203">
        <v>-66.078563000000003</v>
      </c>
    </row>
    <row r="809" spans="1:20" ht="16.5" customHeight="1" x14ac:dyDescent="0.25">
      <c r="A809" t="s">
        <v>56</v>
      </c>
      <c r="B809" s="4">
        <v>24</v>
      </c>
      <c r="C809" s="4">
        <v>6400024</v>
      </c>
      <c r="D809" t="s">
        <v>101</v>
      </c>
      <c r="E809" t="s">
        <v>1739</v>
      </c>
      <c r="F809" t="s">
        <v>1739</v>
      </c>
      <c r="G809" s="4" t="s">
        <v>30</v>
      </c>
      <c r="H809" s="94">
        <v>44440</v>
      </c>
      <c r="I809" s="15" t="s">
        <v>1579</v>
      </c>
      <c r="J809" s="19" t="s">
        <v>1322</v>
      </c>
      <c r="K809" t="s">
        <v>1689</v>
      </c>
      <c r="L809" s="15" t="s">
        <v>1357</v>
      </c>
      <c r="M809" s="16">
        <v>82.7</v>
      </c>
      <c r="N809" s="16">
        <v>97.7</v>
      </c>
      <c r="P809" s="63">
        <v>45599</v>
      </c>
      <c r="Q809" s="63"/>
      <c r="R809" s="147"/>
      <c r="S809" s="32">
        <v>18.401299999999999</v>
      </c>
      <c r="T809" s="68">
        <v>-66.056100000000001</v>
      </c>
    </row>
    <row r="810" spans="1:20" ht="16.5" customHeight="1" x14ac:dyDescent="0.25">
      <c r="A810" t="s">
        <v>56</v>
      </c>
      <c r="B810" s="4">
        <v>69</v>
      </c>
      <c r="C810" s="4">
        <v>6400069</v>
      </c>
      <c r="D810" t="s">
        <v>101</v>
      </c>
      <c r="E810" t="s">
        <v>1739</v>
      </c>
      <c r="F810" t="s">
        <v>1739</v>
      </c>
      <c r="G810" s="4" t="s">
        <v>30</v>
      </c>
      <c r="H810" s="94">
        <v>44348</v>
      </c>
      <c r="I810" s="15" t="s">
        <v>1577</v>
      </c>
      <c r="J810" s="19" t="s">
        <v>1323</v>
      </c>
      <c r="K810" t="s">
        <v>1362</v>
      </c>
      <c r="L810" s="15" t="s">
        <v>1363</v>
      </c>
      <c r="M810" s="16">
        <v>82.7</v>
      </c>
      <c r="N810" s="16">
        <v>97.7</v>
      </c>
      <c r="P810" s="63">
        <v>45599</v>
      </c>
      <c r="Q810" s="63"/>
      <c r="R810" s="145"/>
      <c r="S810" s="32">
        <v>18.361599999999999</v>
      </c>
      <c r="T810" s="68">
        <v>-66.041600000000003</v>
      </c>
    </row>
    <row r="811" spans="1:20" ht="16.5" customHeight="1" x14ac:dyDescent="0.25">
      <c r="A811" t="s">
        <v>49</v>
      </c>
      <c r="B811" s="4">
        <v>143</v>
      </c>
      <c r="C811" s="4">
        <v>6400143</v>
      </c>
      <c r="D811" t="s">
        <v>101</v>
      </c>
      <c r="E811" t="s">
        <v>1739</v>
      </c>
      <c r="F811" t="s">
        <v>1739</v>
      </c>
      <c r="G811" s="4" t="s">
        <v>30</v>
      </c>
      <c r="H811" s="94">
        <v>44501</v>
      </c>
      <c r="I811" s="15" t="s">
        <v>1577</v>
      </c>
      <c r="J811" s="19" t="s">
        <v>1323</v>
      </c>
      <c r="K811" t="s">
        <v>1691</v>
      </c>
      <c r="L811" s="15" t="s">
        <v>1325</v>
      </c>
      <c r="M811" s="16">
        <v>82.7</v>
      </c>
      <c r="N811" s="16">
        <v>97.7</v>
      </c>
      <c r="P811" s="63">
        <v>45599</v>
      </c>
      <c r="Q811" s="63"/>
      <c r="R811" s="69"/>
      <c r="S811" s="203">
        <v>18.377300000000002</v>
      </c>
      <c r="T811" s="68">
        <v>-66.049099999999996</v>
      </c>
    </row>
    <row r="812" spans="1:20" ht="16.5" customHeight="1" x14ac:dyDescent="0.25">
      <c r="A812" t="s">
        <v>56</v>
      </c>
      <c r="B812" s="4">
        <v>230</v>
      </c>
      <c r="C812" s="4">
        <v>6400230</v>
      </c>
      <c r="D812" t="s">
        <v>101</v>
      </c>
      <c r="E812" t="s">
        <v>30</v>
      </c>
      <c r="F812" t="s">
        <v>30</v>
      </c>
      <c r="G812" s="4"/>
      <c r="H812" s="4"/>
      <c r="I812" s="15" t="s">
        <v>1579</v>
      </c>
      <c r="J812" s="19" t="s">
        <v>1370</v>
      </c>
      <c r="K812" t="s">
        <v>1701</v>
      </c>
      <c r="L812" s="15" t="s">
        <v>1382</v>
      </c>
      <c r="M812" s="16">
        <v>82.7</v>
      </c>
      <c r="N812" s="16">
        <v>97.7</v>
      </c>
      <c r="P812" s="63">
        <v>45599</v>
      </c>
      <c r="Q812" s="63"/>
      <c r="R812" s="137"/>
      <c r="S812" s="32">
        <v>18.4148</v>
      </c>
      <c r="T812" s="203">
        <v>-66.057000000000002</v>
      </c>
    </row>
    <row r="813" spans="1:20" ht="16.5" customHeight="1" x14ac:dyDescent="0.25">
      <c r="A813" t="s">
        <v>49</v>
      </c>
      <c r="B813" s="4">
        <v>3070</v>
      </c>
      <c r="C813" s="4">
        <v>3603070</v>
      </c>
      <c r="D813" t="s">
        <v>101</v>
      </c>
      <c r="E813" t="s">
        <v>2046</v>
      </c>
      <c r="F813" t="s">
        <v>2046</v>
      </c>
      <c r="G813" s="4" t="s">
        <v>169</v>
      </c>
      <c r="H813" s="94">
        <v>44958</v>
      </c>
      <c r="I813" s="15" t="s">
        <v>90</v>
      </c>
      <c r="J813" s="19" t="s">
        <v>1323</v>
      </c>
      <c r="K813" t="s">
        <v>45</v>
      </c>
      <c r="L813" s="15" t="s">
        <v>786</v>
      </c>
      <c r="M813" s="16">
        <v>83.7</v>
      </c>
      <c r="N813" s="16">
        <v>97.7</v>
      </c>
      <c r="P813" s="63">
        <v>45599</v>
      </c>
      <c r="Q813" s="63"/>
      <c r="R813" s="43"/>
      <c r="S813" s="88">
        <v>18.383700000000001</v>
      </c>
      <c r="T813" s="68">
        <v>-66.0578</v>
      </c>
    </row>
    <row r="814" spans="1:20" ht="16.5" customHeight="1" x14ac:dyDescent="0.25">
      <c r="A814" t="s">
        <v>56</v>
      </c>
      <c r="B814" s="4">
        <v>3032</v>
      </c>
      <c r="C814" s="4">
        <v>3603032</v>
      </c>
      <c r="D814" t="s">
        <v>101</v>
      </c>
      <c r="E814" t="s">
        <v>2046</v>
      </c>
      <c r="F814" t="s">
        <v>2046</v>
      </c>
      <c r="G814" s="4" t="s">
        <v>169</v>
      </c>
      <c r="H814" s="94">
        <v>44986</v>
      </c>
      <c r="I814" s="15" t="s">
        <v>90</v>
      </c>
      <c r="J814" s="19" t="s">
        <v>1344</v>
      </c>
      <c r="K814" t="s">
        <v>421</v>
      </c>
      <c r="L814" s="15" t="s">
        <v>597</v>
      </c>
      <c r="M814" s="16">
        <v>80.7</v>
      </c>
      <c r="N814" s="16">
        <v>98.7</v>
      </c>
      <c r="P814" s="63">
        <v>45599</v>
      </c>
      <c r="Q814" s="63"/>
      <c r="R814" s="145"/>
      <c r="S814" s="37">
        <v>18.445900000000002</v>
      </c>
      <c r="T814" s="68">
        <v>-66.077600000000004</v>
      </c>
    </row>
    <row r="815" spans="1:20" ht="16.5" customHeight="1" x14ac:dyDescent="0.25">
      <c r="A815" t="s">
        <v>56</v>
      </c>
      <c r="B815" s="4">
        <v>163</v>
      </c>
      <c r="C815" s="4">
        <v>6400163</v>
      </c>
      <c r="D815" t="s">
        <v>101</v>
      </c>
      <c r="E815" t="s">
        <v>1739</v>
      </c>
      <c r="F815" t="s">
        <v>1739</v>
      </c>
      <c r="G815" s="4" t="s">
        <v>30</v>
      </c>
      <c r="H815" s="94">
        <v>44470</v>
      </c>
      <c r="I815" s="15" t="s">
        <v>1580</v>
      </c>
      <c r="J815" s="19" t="s">
        <v>1350</v>
      </c>
      <c r="K815" s="6" t="s">
        <v>1693</v>
      </c>
      <c r="L815" s="57" t="s">
        <v>1368</v>
      </c>
      <c r="M815" s="16">
        <v>82.7</v>
      </c>
      <c r="N815" s="16">
        <v>98.7</v>
      </c>
      <c r="P815" s="63">
        <v>45599</v>
      </c>
      <c r="Q815" s="63"/>
      <c r="R815" s="145"/>
      <c r="S815" s="37">
        <v>18.391400000000001</v>
      </c>
      <c r="T815" s="68">
        <v>-66.094700000000003</v>
      </c>
    </row>
    <row r="816" spans="1:20" ht="14.45" customHeight="1" x14ac:dyDescent="0.25">
      <c r="A816" t="s">
        <v>56</v>
      </c>
      <c r="B816" s="4">
        <v>148</v>
      </c>
      <c r="C816" s="4">
        <v>6400148</v>
      </c>
      <c r="D816" t="s">
        <v>101</v>
      </c>
      <c r="E816" t="s">
        <v>30</v>
      </c>
      <c r="F816" t="s">
        <v>30</v>
      </c>
      <c r="G816" s="4"/>
      <c r="H816" s="4"/>
      <c r="I816" s="15" t="s">
        <v>1577</v>
      </c>
      <c r="J816" s="19" t="s">
        <v>1351</v>
      </c>
      <c r="K816" t="s">
        <v>1692</v>
      </c>
      <c r="L816" s="15" t="s">
        <v>1366</v>
      </c>
      <c r="M816" s="16">
        <v>82.7</v>
      </c>
      <c r="N816" s="16">
        <v>98.7</v>
      </c>
      <c r="P816" s="63">
        <v>45599</v>
      </c>
      <c r="Q816" s="63"/>
      <c r="R816" s="145"/>
      <c r="S816" s="37">
        <v>18.413</v>
      </c>
      <c r="T816" s="203">
        <v>-66.0685</v>
      </c>
    </row>
    <row r="817" spans="1:20" ht="16.5" customHeight="1" x14ac:dyDescent="0.25">
      <c r="A817" t="s">
        <v>56</v>
      </c>
      <c r="B817" s="4">
        <v>2077</v>
      </c>
      <c r="C817" s="4">
        <v>3602077</v>
      </c>
      <c r="D817" t="s">
        <v>101</v>
      </c>
      <c r="E817" t="s">
        <v>36</v>
      </c>
      <c r="F817" t="s">
        <v>36</v>
      </c>
      <c r="G817" s="4"/>
      <c r="H817" s="4"/>
      <c r="I817" s="15" t="s">
        <v>905</v>
      </c>
      <c r="J817" s="19" t="s">
        <v>1346</v>
      </c>
      <c r="K817" t="s">
        <v>337</v>
      </c>
      <c r="L817" s="15" t="s">
        <v>700</v>
      </c>
      <c r="M817" s="16">
        <v>82.7</v>
      </c>
      <c r="N817" s="16">
        <v>98.7</v>
      </c>
      <c r="P817" s="63">
        <v>45599</v>
      </c>
      <c r="Q817" s="63"/>
      <c r="R817" s="145"/>
      <c r="S817" s="37">
        <v>18.406400000000001</v>
      </c>
      <c r="T817" s="68">
        <v>-66.076899999999995</v>
      </c>
    </row>
    <row r="818" spans="1:20" ht="16.5" customHeight="1" x14ac:dyDescent="0.25">
      <c r="A818" s="132" t="s">
        <v>56</v>
      </c>
      <c r="B818" s="133">
        <v>393</v>
      </c>
      <c r="C818" s="133">
        <v>6400393</v>
      </c>
      <c r="D818" s="132" t="s">
        <v>101</v>
      </c>
      <c r="E818" s="132" t="s">
        <v>1739</v>
      </c>
      <c r="F818" s="132" t="s">
        <v>1739</v>
      </c>
      <c r="G818" s="133" t="s">
        <v>30</v>
      </c>
      <c r="H818" s="181">
        <v>45566</v>
      </c>
      <c r="I818" s="134" t="s">
        <v>1577</v>
      </c>
      <c r="J818" s="135" t="s">
        <v>1323</v>
      </c>
      <c r="K818" s="132" t="s">
        <v>1703</v>
      </c>
      <c r="L818" s="134" t="s">
        <v>1385</v>
      </c>
      <c r="M818" s="166">
        <v>83.7</v>
      </c>
      <c r="N818" s="166">
        <v>98.7</v>
      </c>
      <c r="O818" s="166"/>
      <c r="P818" s="63">
        <v>45599</v>
      </c>
      <c r="Q818" s="106"/>
      <c r="R818" s="145" t="s">
        <v>2193</v>
      </c>
      <c r="S818" s="156">
        <v>18.361699999999999</v>
      </c>
      <c r="T818" s="138">
        <v>-66.048299999999998</v>
      </c>
    </row>
    <row r="819" spans="1:20" ht="16.5" customHeight="1" x14ac:dyDescent="0.25">
      <c r="A819" t="s">
        <v>56</v>
      </c>
      <c r="B819" s="4">
        <v>2108</v>
      </c>
      <c r="C819" s="4">
        <v>3602108</v>
      </c>
      <c r="D819" t="s">
        <v>101</v>
      </c>
      <c r="E819" t="s">
        <v>36</v>
      </c>
      <c r="F819" t="s">
        <v>36</v>
      </c>
      <c r="G819" s="4"/>
      <c r="H819" s="4"/>
      <c r="I819" s="15" t="s">
        <v>90</v>
      </c>
      <c r="J819" s="19" t="s">
        <v>1351</v>
      </c>
      <c r="K819" t="s">
        <v>352</v>
      </c>
      <c r="L819" s="15" t="s">
        <v>1880</v>
      </c>
      <c r="M819" s="16">
        <v>84.7</v>
      </c>
      <c r="N819" s="16">
        <v>98.7</v>
      </c>
      <c r="P819" s="63">
        <v>45599</v>
      </c>
      <c r="Q819" s="63"/>
      <c r="R819" s="145"/>
      <c r="S819" s="37">
        <v>18.4072</v>
      </c>
      <c r="T819" s="68">
        <v>-66.059899999999999</v>
      </c>
    </row>
    <row r="820" spans="1:20" ht="16.5" customHeight="1" x14ac:dyDescent="0.25">
      <c r="A820" t="s">
        <v>56</v>
      </c>
      <c r="B820" s="4">
        <v>2080</v>
      </c>
      <c r="C820" s="4">
        <v>3602080</v>
      </c>
      <c r="D820" t="s">
        <v>101</v>
      </c>
      <c r="E820" t="s">
        <v>36</v>
      </c>
      <c r="F820" t="s">
        <v>36</v>
      </c>
      <c r="G820" s="4"/>
      <c r="H820" s="4"/>
      <c r="I820" s="15" t="s">
        <v>905</v>
      </c>
      <c r="J820" s="19" t="s">
        <v>906</v>
      </c>
      <c r="K820" t="s">
        <v>338</v>
      </c>
      <c r="L820" s="15" t="s">
        <v>702</v>
      </c>
      <c r="M820" s="16">
        <v>81.7</v>
      </c>
      <c r="N820" s="16">
        <v>99.7</v>
      </c>
      <c r="P820" s="63">
        <v>45599</v>
      </c>
      <c r="Q820" s="63"/>
      <c r="R820" s="145"/>
      <c r="S820" s="37">
        <v>18.369499999999999</v>
      </c>
      <c r="T820" s="68">
        <v>-66.073599999999999</v>
      </c>
    </row>
    <row r="821" spans="1:20" ht="16.5" customHeight="1" x14ac:dyDescent="0.25">
      <c r="A821" t="s">
        <v>56</v>
      </c>
      <c r="B821" s="4">
        <v>119</v>
      </c>
      <c r="C821" s="4">
        <v>6400119</v>
      </c>
      <c r="D821" t="s">
        <v>101</v>
      </c>
      <c r="E821" t="s">
        <v>1739</v>
      </c>
      <c r="F821" t="s">
        <v>1739</v>
      </c>
      <c r="G821" s="4" t="s">
        <v>30</v>
      </c>
      <c r="H821" s="94">
        <v>45261</v>
      </c>
      <c r="I821" s="15" t="s">
        <v>1577</v>
      </c>
      <c r="J821" s="19" t="s">
        <v>1346</v>
      </c>
      <c r="K821" t="s">
        <v>1649</v>
      </c>
      <c r="L821" s="15" t="s">
        <v>1365</v>
      </c>
      <c r="M821" s="16">
        <v>82.7</v>
      </c>
      <c r="N821" s="16">
        <v>101.7</v>
      </c>
      <c r="P821" s="63">
        <v>45599</v>
      </c>
      <c r="Q821" s="63"/>
      <c r="R821" s="145" t="s">
        <v>2123</v>
      </c>
      <c r="S821" s="37">
        <v>18.406300000000002</v>
      </c>
      <c r="T821" s="68">
        <v>-66.078299999999999</v>
      </c>
    </row>
    <row r="822" spans="1:20" ht="16.5" customHeight="1" x14ac:dyDescent="0.25">
      <c r="A822" t="s">
        <v>56</v>
      </c>
      <c r="B822" s="4">
        <v>937</v>
      </c>
      <c r="C822" s="4">
        <v>6400937</v>
      </c>
      <c r="D822" t="s">
        <v>101</v>
      </c>
      <c r="E822" t="s">
        <v>1739</v>
      </c>
      <c r="F822" t="s">
        <v>1739</v>
      </c>
      <c r="G822" s="4" t="s">
        <v>30</v>
      </c>
      <c r="H822" s="94">
        <v>44228</v>
      </c>
      <c r="I822" s="15" t="s">
        <v>1580</v>
      </c>
      <c r="J822" s="19" t="s">
        <v>1344</v>
      </c>
      <c r="K822" t="s">
        <v>1161</v>
      </c>
      <c r="L822" s="15" t="s">
        <v>1389</v>
      </c>
      <c r="M822" s="16">
        <v>83.7</v>
      </c>
      <c r="N822" s="16">
        <v>101.7</v>
      </c>
      <c r="P822" s="63">
        <v>45599</v>
      </c>
      <c r="Q822" s="63"/>
      <c r="R822" s="147"/>
      <c r="S822" s="37">
        <v>18.451799999999999</v>
      </c>
      <c r="T822" s="68">
        <v>-66.0822</v>
      </c>
    </row>
    <row r="823" spans="1:20" ht="14.45" customHeight="1" x14ac:dyDescent="0.25">
      <c r="A823" t="s">
        <v>48</v>
      </c>
      <c r="B823" s="4">
        <v>159</v>
      </c>
      <c r="C823" s="4">
        <v>6400159</v>
      </c>
      <c r="D823" t="s">
        <v>101</v>
      </c>
      <c r="E823" t="s">
        <v>30</v>
      </c>
      <c r="F823" t="s">
        <v>30</v>
      </c>
      <c r="G823" s="4"/>
      <c r="H823" s="4"/>
      <c r="I823" s="54" t="s">
        <v>1580</v>
      </c>
      <c r="J823" s="19" t="s">
        <v>1344</v>
      </c>
      <c r="K823" t="s">
        <v>1649</v>
      </c>
      <c r="L823" s="15" t="s">
        <v>1367</v>
      </c>
      <c r="M823" s="16">
        <v>83.7</v>
      </c>
      <c r="N823" s="16">
        <v>102.7</v>
      </c>
      <c r="P823" s="63">
        <v>45599</v>
      </c>
      <c r="Q823" s="63"/>
      <c r="R823" s="43"/>
      <c r="S823" s="37">
        <v>18.271000000000001</v>
      </c>
      <c r="T823" s="68">
        <v>-66.041899999999998</v>
      </c>
    </row>
    <row r="824" spans="1:20" ht="14.45" customHeight="1" x14ac:dyDescent="0.25">
      <c r="A824" t="s">
        <v>56</v>
      </c>
      <c r="B824" s="4">
        <v>210</v>
      </c>
      <c r="C824" s="4">
        <v>6400210</v>
      </c>
      <c r="D824" t="s">
        <v>101</v>
      </c>
      <c r="E824" t="s">
        <v>30</v>
      </c>
      <c r="F824" t="s">
        <v>30</v>
      </c>
      <c r="G824" s="4"/>
      <c r="H824" s="4"/>
      <c r="I824" s="15" t="s">
        <v>1580</v>
      </c>
      <c r="J824" s="19" t="s">
        <v>1344</v>
      </c>
      <c r="K824" t="s">
        <v>2033</v>
      </c>
      <c r="L824" s="15" t="s">
        <v>2034</v>
      </c>
      <c r="M824" s="16">
        <v>84.7</v>
      </c>
      <c r="N824" s="16">
        <v>102.7</v>
      </c>
      <c r="P824" s="63">
        <v>45599</v>
      </c>
      <c r="Q824" s="63"/>
      <c r="R824" s="147"/>
      <c r="S824" s="37">
        <v>18.448499999999999</v>
      </c>
      <c r="T824" s="203">
        <v>-66.075599999999994</v>
      </c>
    </row>
    <row r="825" spans="1:20" ht="14.45" customHeight="1" x14ac:dyDescent="0.3">
      <c r="A825" t="s">
        <v>56</v>
      </c>
      <c r="B825" s="4">
        <v>6783</v>
      </c>
      <c r="C825" s="4">
        <v>3606783</v>
      </c>
      <c r="D825" t="s">
        <v>101</v>
      </c>
      <c r="E825" t="s">
        <v>2046</v>
      </c>
      <c r="F825" t="s">
        <v>2046</v>
      </c>
      <c r="G825" s="4" t="s">
        <v>169</v>
      </c>
      <c r="H825" s="92">
        <v>44805</v>
      </c>
      <c r="I825" s="15" t="s">
        <v>90</v>
      </c>
      <c r="J825" s="19" t="s">
        <v>91</v>
      </c>
      <c r="K825" t="s">
        <v>424</v>
      </c>
      <c r="L825" s="15" t="s">
        <v>660</v>
      </c>
      <c r="M825" s="16">
        <v>83.7</v>
      </c>
      <c r="N825" s="16">
        <v>103.7</v>
      </c>
      <c r="P825" s="63">
        <v>45599</v>
      </c>
      <c r="Q825" s="63"/>
      <c r="R825" s="146"/>
      <c r="S825" s="37">
        <v>18.452200000000001</v>
      </c>
      <c r="T825" s="203">
        <v>-66.063900000000004</v>
      </c>
    </row>
    <row r="826" spans="1:20" ht="14.45" customHeight="1" x14ac:dyDescent="0.25">
      <c r="A826" t="s">
        <v>56</v>
      </c>
      <c r="B826" s="4">
        <v>50</v>
      </c>
      <c r="C826" s="11">
        <v>6400050</v>
      </c>
      <c r="D826" t="s">
        <v>101</v>
      </c>
      <c r="E826" s="10" t="s">
        <v>1739</v>
      </c>
      <c r="F826" s="10" t="s">
        <v>1739</v>
      </c>
      <c r="G826" s="11" t="s">
        <v>30</v>
      </c>
      <c r="H826" s="11"/>
      <c r="I826" t="s">
        <v>1580</v>
      </c>
      <c r="J826" s="1" t="s">
        <v>91</v>
      </c>
      <c r="K826" t="s">
        <v>1467</v>
      </c>
      <c r="L826" s="188" t="s">
        <v>1468</v>
      </c>
      <c r="M826" s="16">
        <v>85.7</v>
      </c>
      <c r="N826" s="16">
        <v>105.7</v>
      </c>
      <c r="P826" s="63">
        <v>45599</v>
      </c>
      <c r="Q826" s="63"/>
      <c r="R826" s="26"/>
      <c r="S826" s="37">
        <v>18.452300000000001</v>
      </c>
      <c r="T826" s="68">
        <v>-66.055800000000005</v>
      </c>
    </row>
    <row r="827" spans="1:20" x14ac:dyDescent="0.25">
      <c r="A827" t="s">
        <v>56</v>
      </c>
      <c r="B827" s="4">
        <v>2184</v>
      </c>
      <c r="C827" s="4">
        <v>3602184</v>
      </c>
      <c r="D827" t="s">
        <v>101</v>
      </c>
      <c r="E827" t="s">
        <v>36</v>
      </c>
      <c r="F827" t="s">
        <v>36</v>
      </c>
      <c r="G827" s="4"/>
      <c r="H827" s="4"/>
      <c r="I827" s="15" t="s">
        <v>90</v>
      </c>
      <c r="J827" s="19" t="s">
        <v>1344</v>
      </c>
      <c r="K827" t="s">
        <v>383</v>
      </c>
      <c r="L827" s="15" t="s">
        <v>1760</v>
      </c>
      <c r="M827" s="16">
        <v>89.7</v>
      </c>
      <c r="N827" s="16">
        <v>105.7</v>
      </c>
      <c r="P827" s="63">
        <v>45599</v>
      </c>
      <c r="Q827" s="63"/>
      <c r="R827" s="145"/>
      <c r="S827" s="37">
        <v>18.4558</v>
      </c>
      <c r="T827" s="68">
        <v>-66.082899999999995</v>
      </c>
    </row>
    <row r="828" spans="1:20" ht="14.45" customHeight="1" x14ac:dyDescent="0.25">
      <c r="A828" t="s">
        <v>49</v>
      </c>
      <c r="B828" s="4">
        <v>795</v>
      </c>
      <c r="C828" s="4">
        <v>3400795</v>
      </c>
      <c r="D828" t="s">
        <v>101</v>
      </c>
      <c r="E828" s="10" t="s">
        <v>22</v>
      </c>
      <c r="F828" s="10" t="s">
        <v>22</v>
      </c>
      <c r="G828" s="11"/>
      <c r="H828" s="11"/>
      <c r="I828" t="s">
        <v>90</v>
      </c>
      <c r="J828" s="1" t="s">
        <v>97</v>
      </c>
      <c r="K828" t="s">
        <v>1792</v>
      </c>
      <c r="L828" s="10" t="s">
        <v>1328</v>
      </c>
      <c r="M828" s="16">
        <v>77.7</v>
      </c>
      <c r="P828" s="63">
        <v>45599</v>
      </c>
      <c r="Q828" s="63"/>
      <c r="R828" s="4"/>
      <c r="S828" s="88">
        <v>18.404499999999999</v>
      </c>
      <c r="T828" s="68">
        <v>-66.028700000000001</v>
      </c>
    </row>
    <row r="829" spans="1:20" ht="14.45" customHeight="1" x14ac:dyDescent="0.25">
      <c r="A829" t="s">
        <v>56</v>
      </c>
      <c r="B829" s="4">
        <v>6538</v>
      </c>
      <c r="C829" s="4">
        <v>3606538</v>
      </c>
      <c r="D829" t="s">
        <v>101</v>
      </c>
      <c r="E829" t="s">
        <v>23</v>
      </c>
      <c r="F829" t="s">
        <v>2078</v>
      </c>
      <c r="G829" s="4"/>
      <c r="H829" s="94">
        <v>44896</v>
      </c>
      <c r="I829" s="15" t="s">
        <v>90</v>
      </c>
      <c r="J829" s="19" t="s">
        <v>1344</v>
      </c>
      <c r="K829" t="s">
        <v>540</v>
      </c>
      <c r="L829" s="15" t="s">
        <v>882</v>
      </c>
      <c r="M829" s="16">
        <v>78.7</v>
      </c>
      <c r="P829" s="63">
        <v>45599</v>
      </c>
      <c r="Q829" s="63"/>
      <c r="R829" s="145"/>
      <c r="S829" s="37">
        <v>18.444900000000001</v>
      </c>
      <c r="T829" s="68">
        <v>-66.070599999999999</v>
      </c>
    </row>
    <row r="830" spans="1:20" ht="14.45" customHeight="1" x14ac:dyDescent="0.25">
      <c r="A830" t="s">
        <v>56</v>
      </c>
      <c r="B830" s="4">
        <v>1077</v>
      </c>
      <c r="C830" s="4">
        <v>3601077</v>
      </c>
      <c r="D830" t="s">
        <v>101</v>
      </c>
      <c r="E830" t="s">
        <v>22</v>
      </c>
      <c r="F830" t="s">
        <v>22</v>
      </c>
      <c r="G830" s="4" t="s">
        <v>23</v>
      </c>
      <c r="H830" s="4" t="s">
        <v>1483</v>
      </c>
      <c r="I830" s="15" t="s">
        <v>90</v>
      </c>
      <c r="J830" s="19" t="s">
        <v>1344</v>
      </c>
      <c r="K830" t="s">
        <v>210</v>
      </c>
      <c r="L830" s="15" t="s">
        <v>597</v>
      </c>
      <c r="M830" s="16">
        <v>79.7</v>
      </c>
      <c r="P830" s="63">
        <v>45599</v>
      </c>
      <c r="Q830" s="63"/>
      <c r="R830" s="145"/>
      <c r="S830" s="37">
        <v>18.444800000000001</v>
      </c>
      <c r="T830" s="68">
        <v>-66.078000000000003</v>
      </c>
    </row>
    <row r="831" spans="1:20" ht="14.45" customHeight="1" x14ac:dyDescent="0.25">
      <c r="A831" t="s">
        <v>56</v>
      </c>
      <c r="B831" s="4">
        <v>2159</v>
      </c>
      <c r="C831" s="4">
        <v>3602159</v>
      </c>
      <c r="D831" t="s">
        <v>101</v>
      </c>
      <c r="E831" t="s">
        <v>36</v>
      </c>
      <c r="F831" t="s">
        <v>36</v>
      </c>
      <c r="G831" s="4"/>
      <c r="H831" s="4"/>
      <c r="I831" s="15" t="s">
        <v>90</v>
      </c>
      <c r="J831" s="19" t="s">
        <v>91</v>
      </c>
      <c r="K831" t="s">
        <v>378</v>
      </c>
      <c r="L831" s="15" t="s">
        <v>660</v>
      </c>
      <c r="O831" s="4"/>
      <c r="P831" s="63">
        <v>45599</v>
      </c>
      <c r="Q831" s="106" t="s">
        <v>2159</v>
      </c>
      <c r="R831" s="145"/>
      <c r="S831" s="33" t="s">
        <v>80</v>
      </c>
      <c r="T831" s="27" t="s">
        <v>80</v>
      </c>
    </row>
    <row r="832" spans="1:20" x14ac:dyDescent="0.25">
      <c r="A832" t="s">
        <v>49</v>
      </c>
      <c r="B832" s="4">
        <v>18</v>
      </c>
      <c r="C832" s="4">
        <v>6400018</v>
      </c>
      <c r="D832" t="s">
        <v>103</v>
      </c>
      <c r="E832" t="s">
        <v>30</v>
      </c>
      <c r="F832" t="s">
        <v>30</v>
      </c>
      <c r="G832" s="4"/>
      <c r="H832" s="4"/>
      <c r="I832" s="15" t="s">
        <v>1578</v>
      </c>
      <c r="J832" s="19" t="s">
        <v>907</v>
      </c>
      <c r="K832" t="s">
        <v>1705</v>
      </c>
      <c r="L832" s="15" t="s">
        <v>1952</v>
      </c>
      <c r="M832" s="16">
        <v>80.7</v>
      </c>
      <c r="N832" s="16">
        <v>96.7</v>
      </c>
      <c r="O832" s="16">
        <v>83.7</v>
      </c>
      <c r="P832" s="63">
        <v>45599</v>
      </c>
      <c r="Q832" s="63"/>
      <c r="R832" s="43"/>
      <c r="S832" s="88">
        <v>18.192399999999999</v>
      </c>
      <c r="T832" s="68">
        <v>-65.966300000000004</v>
      </c>
    </row>
    <row r="833" spans="1:20" x14ac:dyDescent="0.25">
      <c r="A833" t="s">
        <v>49</v>
      </c>
      <c r="B833" s="4">
        <v>366</v>
      </c>
      <c r="C833" s="4">
        <v>6400366</v>
      </c>
      <c r="D833" t="s">
        <v>103</v>
      </c>
      <c r="E833" t="s">
        <v>1739</v>
      </c>
      <c r="F833" t="s">
        <v>1739</v>
      </c>
      <c r="G833" s="4" t="s">
        <v>30</v>
      </c>
      <c r="H833" s="94">
        <v>44501</v>
      </c>
      <c r="I833" s="15" t="s">
        <v>1578</v>
      </c>
      <c r="J833" s="19" t="s">
        <v>1392</v>
      </c>
      <c r="K833" t="s">
        <v>1707</v>
      </c>
      <c r="L833" s="15" t="s">
        <v>1396</v>
      </c>
      <c r="M833" s="16">
        <v>81.7</v>
      </c>
      <c r="N833" s="16">
        <v>98.7</v>
      </c>
      <c r="O833" s="16">
        <v>83.7</v>
      </c>
      <c r="P833" s="63">
        <v>45599</v>
      </c>
      <c r="Q833" s="63"/>
      <c r="R833" s="69"/>
      <c r="S833" s="88">
        <v>18.183299999999999</v>
      </c>
      <c r="T833" s="68">
        <v>-65.966499999999996</v>
      </c>
    </row>
    <row r="834" spans="1:20" ht="16.5" customHeight="1" x14ac:dyDescent="0.25">
      <c r="A834" t="s">
        <v>49</v>
      </c>
      <c r="B834" s="4">
        <v>6785</v>
      </c>
      <c r="C834" s="4">
        <v>3606785</v>
      </c>
      <c r="D834" t="s">
        <v>103</v>
      </c>
      <c r="E834" t="s">
        <v>170</v>
      </c>
      <c r="F834" t="s">
        <v>170</v>
      </c>
      <c r="G834" s="4"/>
      <c r="H834" s="4"/>
      <c r="I834" s="15" t="s">
        <v>94</v>
      </c>
      <c r="J834" s="19" t="s">
        <v>907</v>
      </c>
      <c r="K834" t="s">
        <v>513</v>
      </c>
      <c r="L834" s="15" t="s">
        <v>844</v>
      </c>
      <c r="M834" s="16">
        <v>79.7</v>
      </c>
      <c r="N834" s="16">
        <v>93.7</v>
      </c>
      <c r="O834" s="16">
        <v>84.7</v>
      </c>
      <c r="P834" s="63">
        <v>45599</v>
      </c>
      <c r="Q834" s="63"/>
      <c r="R834" s="43"/>
      <c r="S834" s="88">
        <v>18.178999999999998</v>
      </c>
      <c r="T834" s="68">
        <v>-65.959900000000005</v>
      </c>
    </row>
    <row r="835" spans="1:20" ht="14.45" customHeight="1" x14ac:dyDescent="0.25">
      <c r="A835" t="s">
        <v>49</v>
      </c>
      <c r="B835" s="4">
        <v>2160</v>
      </c>
      <c r="C835" s="4">
        <v>3602160</v>
      </c>
      <c r="D835" t="s">
        <v>103</v>
      </c>
      <c r="E835" t="s">
        <v>36</v>
      </c>
      <c r="F835" t="s">
        <v>36</v>
      </c>
      <c r="G835" s="4"/>
      <c r="H835" s="4"/>
      <c r="I835" s="15" t="s">
        <v>94</v>
      </c>
      <c r="J835" s="19" t="s">
        <v>907</v>
      </c>
      <c r="K835" t="s">
        <v>379</v>
      </c>
      <c r="L835" s="15" t="s">
        <v>720</v>
      </c>
      <c r="M835" s="16">
        <v>81.7</v>
      </c>
      <c r="N835" s="16">
        <v>95.7</v>
      </c>
      <c r="O835" s="16">
        <v>84.7</v>
      </c>
      <c r="P835" s="63">
        <v>45599</v>
      </c>
      <c r="Q835" s="63"/>
      <c r="R835" s="43"/>
      <c r="S835" s="203">
        <v>18.183499999999999</v>
      </c>
      <c r="T835" s="68">
        <v>-65.9589</v>
      </c>
    </row>
    <row r="836" spans="1:20" x14ac:dyDescent="0.25">
      <c r="A836" t="s">
        <v>49</v>
      </c>
      <c r="B836" s="4">
        <v>233</v>
      </c>
      <c r="C836" s="4">
        <v>6400233</v>
      </c>
      <c r="D836" t="s">
        <v>103</v>
      </c>
      <c r="E836" t="s">
        <v>1739</v>
      </c>
      <c r="F836" t="s">
        <v>1739</v>
      </c>
      <c r="G836" s="4" t="s">
        <v>30</v>
      </c>
      <c r="H836" s="94">
        <v>44378</v>
      </c>
      <c r="I836" s="15" t="s">
        <v>1578</v>
      </c>
      <c r="J836" s="19" t="s">
        <v>1392</v>
      </c>
      <c r="K836" t="s">
        <v>1393</v>
      </c>
      <c r="L836" s="15" t="s">
        <v>1394</v>
      </c>
      <c r="M836" s="16">
        <v>81.7</v>
      </c>
      <c r="N836" s="16">
        <v>96.7</v>
      </c>
      <c r="O836" s="16">
        <v>84.7</v>
      </c>
      <c r="P836" s="63">
        <v>45599</v>
      </c>
      <c r="Q836" s="63"/>
      <c r="R836" s="43"/>
      <c r="S836" s="88">
        <v>18.108000000000001</v>
      </c>
      <c r="T836" s="68">
        <v>-65.9923</v>
      </c>
    </row>
    <row r="837" spans="1:20" x14ac:dyDescent="0.25">
      <c r="A837" t="s">
        <v>49</v>
      </c>
      <c r="B837" s="4">
        <v>287</v>
      </c>
      <c r="C837" s="4">
        <v>6400287</v>
      </c>
      <c r="D837" t="s">
        <v>103</v>
      </c>
      <c r="E837" t="s">
        <v>30</v>
      </c>
      <c r="F837" t="s">
        <v>30</v>
      </c>
      <c r="G837" s="4"/>
      <c r="H837" s="4"/>
      <c r="I837" s="15" t="s">
        <v>1578</v>
      </c>
      <c r="J837" s="19" t="s">
        <v>1392</v>
      </c>
      <c r="K837" t="s">
        <v>1706</v>
      </c>
      <c r="L837" s="15" t="s">
        <v>1395</v>
      </c>
      <c r="M837" s="16">
        <v>81.7</v>
      </c>
      <c r="N837" s="16">
        <v>98.7</v>
      </c>
      <c r="O837" s="16">
        <v>84.7</v>
      </c>
      <c r="P837" s="63">
        <v>45599</v>
      </c>
      <c r="Q837" s="63"/>
      <c r="R837" s="43"/>
      <c r="S837" s="88">
        <v>18.183199999999999</v>
      </c>
      <c r="T837" s="68">
        <v>-65.974699999999999</v>
      </c>
    </row>
    <row r="838" spans="1:20" x14ac:dyDescent="0.25">
      <c r="A838" t="s">
        <v>49</v>
      </c>
      <c r="B838" s="4">
        <v>1274</v>
      </c>
      <c r="C838" s="4">
        <v>3601274</v>
      </c>
      <c r="D838" t="s">
        <v>103</v>
      </c>
      <c r="E838" t="s">
        <v>170</v>
      </c>
      <c r="F838" t="s">
        <v>170</v>
      </c>
      <c r="G838" s="4"/>
      <c r="H838" s="4"/>
      <c r="I838" s="15" t="s">
        <v>94</v>
      </c>
      <c r="J838" s="19" t="s">
        <v>1392</v>
      </c>
      <c r="K838" t="s">
        <v>282</v>
      </c>
      <c r="L838" s="15" t="s">
        <v>661</v>
      </c>
      <c r="M838" s="16">
        <v>81.7</v>
      </c>
      <c r="N838" s="16">
        <v>98.7</v>
      </c>
      <c r="O838" s="16">
        <v>86.7</v>
      </c>
      <c r="P838" s="63">
        <v>45599</v>
      </c>
      <c r="Q838" s="63"/>
      <c r="R838" s="43"/>
      <c r="S838" s="88">
        <v>18.190899999999999</v>
      </c>
      <c r="T838" s="68">
        <v>-65.963700000000003</v>
      </c>
    </row>
    <row r="839" spans="1:20" ht="14.45" customHeight="1" x14ac:dyDescent="0.25">
      <c r="A839" t="s">
        <v>49</v>
      </c>
      <c r="B839" s="4">
        <v>3114</v>
      </c>
      <c r="C839" s="4">
        <v>3603114</v>
      </c>
      <c r="D839" t="s">
        <v>103</v>
      </c>
      <c r="E839" t="s">
        <v>2046</v>
      </c>
      <c r="F839" t="s">
        <v>2046</v>
      </c>
      <c r="G839" s="4" t="s">
        <v>169</v>
      </c>
      <c r="H839" s="92">
        <v>44866</v>
      </c>
      <c r="I839" s="15" t="s">
        <v>94</v>
      </c>
      <c r="J839" s="19" t="s">
        <v>907</v>
      </c>
      <c r="K839" t="s">
        <v>481</v>
      </c>
      <c r="L839" s="15" t="s">
        <v>805</v>
      </c>
      <c r="M839" s="16">
        <v>81.7</v>
      </c>
      <c r="N839" s="16">
        <v>95.7</v>
      </c>
      <c r="O839" s="16">
        <v>95.7</v>
      </c>
      <c r="P839" s="63">
        <v>45599</v>
      </c>
      <c r="Q839" s="63"/>
      <c r="R839" s="43"/>
      <c r="S839" s="88">
        <v>18.190200000000001</v>
      </c>
      <c r="T839" s="68">
        <v>-65.962699999999998</v>
      </c>
    </row>
    <row r="840" spans="1:20" ht="14.45" customHeight="1" x14ac:dyDescent="0.25">
      <c r="A840" t="s">
        <v>49</v>
      </c>
      <c r="B840" s="4">
        <v>6777</v>
      </c>
      <c r="C840" s="4">
        <v>3606777</v>
      </c>
      <c r="D840" t="s">
        <v>103</v>
      </c>
      <c r="E840" t="s">
        <v>22</v>
      </c>
      <c r="F840" t="s">
        <v>22</v>
      </c>
      <c r="G840" s="4"/>
      <c r="H840" s="4"/>
      <c r="I840" s="15" t="s">
        <v>94</v>
      </c>
      <c r="J840" s="19" t="s">
        <v>907</v>
      </c>
      <c r="K840" t="s">
        <v>549</v>
      </c>
      <c r="L840" t="s">
        <v>549</v>
      </c>
      <c r="M840" s="16">
        <v>78.7</v>
      </c>
      <c r="N840" s="16">
        <v>92.7</v>
      </c>
      <c r="P840" s="63">
        <v>45599</v>
      </c>
      <c r="Q840" s="63"/>
      <c r="R840" s="43"/>
      <c r="S840" s="88">
        <v>18.2026</v>
      </c>
      <c r="T840" s="68">
        <v>-65.985500000000002</v>
      </c>
    </row>
    <row r="841" spans="1:20" x14ac:dyDescent="0.25">
      <c r="A841" t="s">
        <v>49</v>
      </c>
      <c r="B841" s="4">
        <v>8011</v>
      </c>
      <c r="C841" s="4">
        <v>3608011</v>
      </c>
      <c r="D841" t="s">
        <v>103</v>
      </c>
      <c r="E841" t="s">
        <v>22</v>
      </c>
      <c r="F841" t="s">
        <v>22</v>
      </c>
      <c r="G841" s="4" t="s">
        <v>23</v>
      </c>
      <c r="H841" s="94">
        <v>44958</v>
      </c>
      <c r="I841" s="15" t="s">
        <v>1578</v>
      </c>
      <c r="J841" s="19" t="s">
        <v>907</v>
      </c>
      <c r="K841" t="s">
        <v>1750</v>
      </c>
      <c r="L841" s="15" t="s">
        <v>805</v>
      </c>
      <c r="M841" s="16">
        <v>79.7</v>
      </c>
      <c r="N841" s="16">
        <v>92.7</v>
      </c>
      <c r="P841" s="63">
        <v>45599</v>
      </c>
      <c r="Q841" s="63"/>
      <c r="R841" s="43"/>
      <c r="S841" s="88">
        <v>18.1906</v>
      </c>
      <c r="T841" s="68">
        <v>-65.962900000000005</v>
      </c>
    </row>
    <row r="842" spans="1:20" ht="14.45" customHeight="1" x14ac:dyDescent="0.25">
      <c r="A842" t="s">
        <v>49</v>
      </c>
      <c r="B842" s="4">
        <v>428</v>
      </c>
      <c r="C842" s="4">
        <v>6400428</v>
      </c>
      <c r="D842" t="s">
        <v>103</v>
      </c>
      <c r="E842" t="s">
        <v>30</v>
      </c>
      <c r="F842" t="s">
        <v>30</v>
      </c>
      <c r="G842" s="4"/>
      <c r="H842" s="4"/>
      <c r="I842" s="15" t="s">
        <v>1578</v>
      </c>
      <c r="J842" s="19" t="s">
        <v>907</v>
      </c>
      <c r="K842" t="s">
        <v>1707</v>
      </c>
      <c r="L842" s="15" t="s">
        <v>1397</v>
      </c>
      <c r="O842" s="4"/>
      <c r="P842" s="63">
        <v>45599</v>
      </c>
      <c r="Q842" s="106" t="s">
        <v>2159</v>
      </c>
      <c r="R842" s="43" t="s">
        <v>2040</v>
      </c>
      <c r="S842" s="88">
        <v>18.1953</v>
      </c>
      <c r="T842" s="68">
        <v>-65.969800000000006</v>
      </c>
    </row>
    <row r="843" spans="1:20" ht="14.45" customHeight="1" x14ac:dyDescent="0.25">
      <c r="A843" t="s">
        <v>51</v>
      </c>
      <c r="B843" s="4">
        <v>1276</v>
      </c>
      <c r="C843" s="4">
        <v>3601276</v>
      </c>
      <c r="D843" t="s">
        <v>1488</v>
      </c>
      <c r="E843" t="s">
        <v>22</v>
      </c>
      <c r="F843" t="s">
        <v>22</v>
      </c>
      <c r="G843" s="4"/>
      <c r="H843" s="4"/>
      <c r="I843" s="15" t="s">
        <v>83</v>
      </c>
      <c r="J843" s="19" t="s">
        <v>1398</v>
      </c>
      <c r="K843" t="s">
        <v>283</v>
      </c>
      <c r="L843" s="15" t="s">
        <v>662</v>
      </c>
      <c r="M843" s="16">
        <v>79.7</v>
      </c>
      <c r="N843" s="16">
        <v>95.7</v>
      </c>
      <c r="O843" s="16">
        <v>79.7</v>
      </c>
      <c r="P843" s="63">
        <v>45599</v>
      </c>
      <c r="Q843" s="63"/>
      <c r="R843" s="43"/>
      <c r="S843" s="33">
        <v>18.339345000000002</v>
      </c>
      <c r="T843" s="34">
        <v>-66.997671999999994</v>
      </c>
    </row>
    <row r="844" spans="1:20" ht="14.45" customHeight="1" x14ac:dyDescent="0.25">
      <c r="A844" t="s">
        <v>51</v>
      </c>
      <c r="B844" s="4">
        <v>2163</v>
      </c>
      <c r="C844" s="4">
        <v>3602163</v>
      </c>
      <c r="D844" t="s">
        <v>1488</v>
      </c>
      <c r="E844" t="s">
        <v>36</v>
      </c>
      <c r="F844" t="s">
        <v>36</v>
      </c>
      <c r="G844" s="4"/>
      <c r="H844" s="4"/>
      <c r="I844" s="15" t="s">
        <v>83</v>
      </c>
      <c r="J844" s="19" t="s">
        <v>1398</v>
      </c>
      <c r="K844" t="s">
        <v>380</v>
      </c>
      <c r="L844" s="15" t="s">
        <v>721</v>
      </c>
      <c r="M844" s="16">
        <v>80.7</v>
      </c>
      <c r="N844" s="16">
        <v>95.7</v>
      </c>
      <c r="O844" s="16">
        <v>82.7</v>
      </c>
      <c r="P844" s="63">
        <v>45599</v>
      </c>
      <c r="Q844" s="63"/>
      <c r="R844" s="43"/>
      <c r="S844" s="33">
        <v>18.346276</v>
      </c>
      <c r="T844" s="34">
        <v>-66.998416000000006</v>
      </c>
    </row>
    <row r="845" spans="1:20" ht="14.45" customHeight="1" x14ac:dyDescent="0.25">
      <c r="A845" t="s">
        <v>51</v>
      </c>
      <c r="B845" s="4">
        <v>2161</v>
      </c>
      <c r="C845" s="4">
        <v>3602161</v>
      </c>
      <c r="D845" t="s">
        <v>1488</v>
      </c>
      <c r="E845" t="s">
        <v>36</v>
      </c>
      <c r="F845" t="s">
        <v>36</v>
      </c>
      <c r="G845" s="4"/>
      <c r="H845" s="4"/>
      <c r="I845" s="15" t="s">
        <v>83</v>
      </c>
      <c r="J845" s="19" t="s">
        <v>1398</v>
      </c>
      <c r="K845" t="s">
        <v>17</v>
      </c>
      <c r="L845" s="15" t="s">
        <v>1886</v>
      </c>
      <c r="M845" s="16">
        <v>80.7</v>
      </c>
      <c r="N845" s="16">
        <v>95.7</v>
      </c>
      <c r="O845" s="16">
        <v>82.7</v>
      </c>
      <c r="P845" s="63">
        <v>45599</v>
      </c>
      <c r="Q845" s="63"/>
      <c r="R845" s="43"/>
      <c r="S845" s="33">
        <v>18.332498000000001</v>
      </c>
      <c r="T845" s="34">
        <v>-66.986637000000002</v>
      </c>
    </row>
    <row r="846" spans="1:20" ht="14.45" customHeight="1" x14ac:dyDescent="0.3">
      <c r="A846" t="s">
        <v>51</v>
      </c>
      <c r="B846" s="4">
        <v>5117</v>
      </c>
      <c r="C846" s="4">
        <v>3605117</v>
      </c>
      <c r="D846" t="s">
        <v>1488</v>
      </c>
      <c r="E846" t="s">
        <v>2046</v>
      </c>
      <c r="F846" t="s">
        <v>2046</v>
      </c>
      <c r="G846" s="4" t="s">
        <v>169</v>
      </c>
      <c r="H846" s="92">
        <v>44805</v>
      </c>
      <c r="I846" s="15" t="s">
        <v>83</v>
      </c>
      <c r="J846" s="19" t="s">
        <v>1398</v>
      </c>
      <c r="K846" t="s">
        <v>504</v>
      </c>
      <c r="L846" s="15" t="s">
        <v>836</v>
      </c>
      <c r="M846" s="16">
        <v>79.7</v>
      </c>
      <c r="N846" s="16">
        <v>95.7</v>
      </c>
      <c r="O846" s="16">
        <v>83.7</v>
      </c>
      <c r="P846" s="63">
        <v>45599</v>
      </c>
      <c r="Q846" s="63"/>
      <c r="R846" s="58"/>
      <c r="S846" s="33">
        <v>18.356849</v>
      </c>
      <c r="T846" s="34">
        <v>-67.038996999999995</v>
      </c>
    </row>
    <row r="847" spans="1:20" ht="18" customHeight="1" x14ac:dyDescent="0.3">
      <c r="A847" t="s">
        <v>51</v>
      </c>
      <c r="B847" s="4">
        <v>3115</v>
      </c>
      <c r="C847" s="4">
        <v>3603115</v>
      </c>
      <c r="D847" t="s">
        <v>1488</v>
      </c>
      <c r="E847" t="s">
        <v>2046</v>
      </c>
      <c r="F847" t="s">
        <v>2046</v>
      </c>
      <c r="G847" s="4" t="s">
        <v>169</v>
      </c>
      <c r="H847" s="92">
        <v>44835</v>
      </c>
      <c r="I847" s="15" t="s">
        <v>83</v>
      </c>
      <c r="J847" s="19" t="s">
        <v>1398</v>
      </c>
      <c r="K847" t="s">
        <v>482</v>
      </c>
      <c r="L847" s="15" t="s">
        <v>806</v>
      </c>
      <c r="M847" s="16">
        <v>80.7</v>
      </c>
      <c r="N847" s="16">
        <v>95.7</v>
      </c>
      <c r="O847" s="16">
        <v>86.7</v>
      </c>
      <c r="P847" s="63">
        <v>45599</v>
      </c>
      <c r="Q847" s="63"/>
      <c r="R847" s="58"/>
      <c r="S847" s="33">
        <v>18.332934999999999</v>
      </c>
      <c r="T847" s="34">
        <v>-66.989356999999998</v>
      </c>
    </row>
    <row r="848" spans="1:20" ht="18" customHeight="1" x14ac:dyDescent="0.25">
      <c r="A848" t="s">
        <v>51</v>
      </c>
      <c r="B848" s="4">
        <v>36110</v>
      </c>
      <c r="C848" s="4">
        <v>3610010</v>
      </c>
      <c r="D848" t="s">
        <v>1488</v>
      </c>
      <c r="E848" t="s">
        <v>170</v>
      </c>
      <c r="F848" t="s">
        <v>170</v>
      </c>
      <c r="G848" s="4"/>
      <c r="H848" s="4"/>
      <c r="I848" s="15" t="s">
        <v>83</v>
      </c>
      <c r="J848" s="19" t="s">
        <v>1398</v>
      </c>
      <c r="K848" t="s">
        <v>2038</v>
      </c>
      <c r="L848" s="15" t="s">
        <v>2039</v>
      </c>
      <c r="M848" s="16">
        <v>80.7</v>
      </c>
      <c r="N848" s="16">
        <v>96.7</v>
      </c>
      <c r="P848" s="63">
        <v>45599</v>
      </c>
      <c r="Q848" s="63"/>
      <c r="R848" s="43"/>
      <c r="S848" s="110"/>
      <c r="T848" s="109"/>
    </row>
    <row r="849" spans="1:20" ht="14.45" customHeight="1" x14ac:dyDescent="0.25">
      <c r="A849" t="s">
        <v>51</v>
      </c>
      <c r="B849" s="4">
        <v>951</v>
      </c>
      <c r="C849" s="4">
        <v>6400951</v>
      </c>
      <c r="D849" t="s">
        <v>1488</v>
      </c>
      <c r="E849" t="s">
        <v>30</v>
      </c>
      <c r="F849" t="s">
        <v>30</v>
      </c>
      <c r="G849" s="4"/>
      <c r="H849" s="4"/>
      <c r="I849" s="15" t="s">
        <v>1581</v>
      </c>
      <c r="J849" s="19" t="s">
        <v>1398</v>
      </c>
      <c r="K849" t="s">
        <v>912</v>
      </c>
      <c r="L849" s="15" t="s">
        <v>1399</v>
      </c>
      <c r="M849" s="16">
        <v>80.7</v>
      </c>
      <c r="N849" s="16">
        <v>99.7</v>
      </c>
      <c r="P849" s="63">
        <v>45599</v>
      </c>
      <c r="Q849" s="63"/>
      <c r="R849" s="43"/>
      <c r="S849" s="33">
        <v>18.337389000000002</v>
      </c>
      <c r="T849" s="34">
        <v>-66.996324999999999</v>
      </c>
    </row>
    <row r="850" spans="1:20" ht="14.45" customHeight="1" x14ac:dyDescent="0.25">
      <c r="A850" t="s">
        <v>51</v>
      </c>
      <c r="B850" s="4">
        <v>1280</v>
      </c>
      <c r="C850" s="4">
        <v>3601280</v>
      </c>
      <c r="D850" t="s">
        <v>1488</v>
      </c>
      <c r="E850" t="s">
        <v>23</v>
      </c>
      <c r="F850" t="s">
        <v>1573</v>
      </c>
      <c r="G850" s="4"/>
      <c r="H850" s="4"/>
      <c r="I850" s="15" t="s">
        <v>83</v>
      </c>
      <c r="J850" s="19" t="s">
        <v>1398</v>
      </c>
      <c r="K850" t="s">
        <v>1555</v>
      </c>
      <c r="L850" s="15" t="s">
        <v>663</v>
      </c>
      <c r="M850" s="16">
        <v>79.7</v>
      </c>
      <c r="P850" s="63">
        <v>45599</v>
      </c>
      <c r="Q850" s="63"/>
      <c r="R850" s="43"/>
      <c r="S850" s="33">
        <v>18.333271</v>
      </c>
      <c r="T850" s="34">
        <v>-66.988410999999999</v>
      </c>
    </row>
    <row r="851" spans="1:20" x14ac:dyDescent="0.25">
      <c r="A851" t="s">
        <v>52</v>
      </c>
      <c r="B851" s="4">
        <v>1284</v>
      </c>
      <c r="C851" s="4">
        <v>3601284</v>
      </c>
      <c r="D851" t="s">
        <v>167</v>
      </c>
      <c r="E851" t="s">
        <v>170</v>
      </c>
      <c r="F851" s="1" t="s">
        <v>170</v>
      </c>
      <c r="G851" s="4"/>
      <c r="H851" s="4"/>
      <c r="I851" s="15" t="s">
        <v>926</v>
      </c>
      <c r="J851" s="19" t="s">
        <v>1400</v>
      </c>
      <c r="K851" t="s">
        <v>284</v>
      </c>
      <c r="L851" s="15" t="s">
        <v>18</v>
      </c>
      <c r="M851" s="16">
        <v>80.7</v>
      </c>
      <c r="N851" s="16">
        <v>99.7</v>
      </c>
      <c r="O851" s="16">
        <v>82.7</v>
      </c>
      <c r="P851" s="63">
        <v>45599</v>
      </c>
      <c r="Q851" s="63"/>
      <c r="R851" s="43"/>
      <c r="S851" s="33">
        <v>18.022497999999999</v>
      </c>
      <c r="T851" s="34">
        <v>-66.370041999999998</v>
      </c>
    </row>
    <row r="852" spans="1:20" ht="16.5" customHeight="1" x14ac:dyDescent="0.25">
      <c r="A852" t="s">
        <v>52</v>
      </c>
      <c r="B852" s="4">
        <v>3015</v>
      </c>
      <c r="C852" s="4">
        <v>3603015</v>
      </c>
      <c r="D852" t="s">
        <v>167</v>
      </c>
      <c r="E852" t="s">
        <v>2046</v>
      </c>
      <c r="F852" s="1" t="s">
        <v>2046</v>
      </c>
      <c r="G852" s="4" t="s">
        <v>169</v>
      </c>
      <c r="H852" s="92">
        <v>44896</v>
      </c>
      <c r="I852" s="15" t="s">
        <v>926</v>
      </c>
      <c r="J852" s="19" t="s">
        <v>1400</v>
      </c>
      <c r="K852" t="s">
        <v>409</v>
      </c>
      <c r="L852" s="15" t="s">
        <v>751</v>
      </c>
      <c r="M852" s="16">
        <v>82.7</v>
      </c>
      <c r="N852" s="16">
        <v>96.7</v>
      </c>
      <c r="O852" s="16">
        <v>83.7</v>
      </c>
      <c r="P852" s="63">
        <v>45599</v>
      </c>
      <c r="Q852" s="63"/>
      <c r="R852" s="43"/>
      <c r="S852" s="40">
        <v>18.013280000000002</v>
      </c>
      <c r="T852" s="41">
        <v>-66.383949999999999</v>
      </c>
    </row>
    <row r="853" spans="1:20" ht="16.5" customHeight="1" x14ac:dyDescent="0.25">
      <c r="A853" t="s">
        <v>52</v>
      </c>
      <c r="B853" s="4">
        <v>3016</v>
      </c>
      <c r="C853" s="4">
        <v>3603016</v>
      </c>
      <c r="D853" t="s">
        <v>167</v>
      </c>
      <c r="E853" t="s">
        <v>2046</v>
      </c>
      <c r="F853" s="1" t="s">
        <v>2046</v>
      </c>
      <c r="G853" s="4" t="s">
        <v>169</v>
      </c>
      <c r="H853" s="92">
        <v>44896</v>
      </c>
      <c r="I853" s="15" t="s">
        <v>926</v>
      </c>
      <c r="J853" s="19" t="s">
        <v>1400</v>
      </c>
      <c r="K853" t="s">
        <v>410</v>
      </c>
      <c r="L853" s="15" t="s">
        <v>752</v>
      </c>
      <c r="M853" s="16">
        <v>83.7</v>
      </c>
      <c r="N853" s="16">
        <v>97.7</v>
      </c>
      <c r="O853" s="16">
        <v>84.7</v>
      </c>
      <c r="P853" s="63">
        <v>45599</v>
      </c>
      <c r="Q853" s="63"/>
      <c r="R853" s="43"/>
      <c r="S853" s="27">
        <v>18.010210000000001</v>
      </c>
      <c r="T853" s="34">
        <v>-66.383529999999993</v>
      </c>
    </row>
    <row r="854" spans="1:20" ht="16.5" customHeight="1" x14ac:dyDescent="0.25">
      <c r="A854" t="s">
        <v>53</v>
      </c>
      <c r="B854" s="165">
        <v>2206</v>
      </c>
      <c r="C854" s="185">
        <v>3602206</v>
      </c>
      <c r="D854" s="187" t="s">
        <v>137</v>
      </c>
      <c r="E854" s="187" t="s">
        <v>22</v>
      </c>
      <c r="F854" s="187" t="s">
        <v>22</v>
      </c>
      <c r="G854" s="185"/>
      <c r="H854" s="185"/>
      <c r="I854" s="15" t="s">
        <v>98</v>
      </c>
      <c r="J854" s="19" t="s">
        <v>99</v>
      </c>
      <c r="K854" s="187" t="s">
        <v>318</v>
      </c>
      <c r="L854" s="15" t="s">
        <v>732</v>
      </c>
      <c r="M854" s="16">
        <v>75.7</v>
      </c>
      <c r="N854" s="16">
        <v>92.7</v>
      </c>
      <c r="O854" s="16">
        <v>77.7</v>
      </c>
      <c r="P854" s="63">
        <v>45599</v>
      </c>
      <c r="Q854" s="63"/>
      <c r="R854" s="43"/>
      <c r="S854" s="27">
        <v>18.383425367458401</v>
      </c>
      <c r="T854" s="34">
        <v>-66.171025037602703</v>
      </c>
    </row>
    <row r="855" spans="1:20" ht="16.5" customHeight="1" x14ac:dyDescent="0.25">
      <c r="A855" t="s">
        <v>55</v>
      </c>
      <c r="B855" s="165">
        <v>3599</v>
      </c>
      <c r="C855" s="4">
        <v>3603599</v>
      </c>
      <c r="D855" t="s">
        <v>137</v>
      </c>
      <c r="E855" t="s">
        <v>22</v>
      </c>
      <c r="F855" t="s">
        <v>22</v>
      </c>
      <c r="G855" s="4"/>
      <c r="H855" s="4"/>
      <c r="I855" s="15" t="s">
        <v>98</v>
      </c>
      <c r="J855" s="19" t="s">
        <v>1121</v>
      </c>
      <c r="K855" t="s">
        <v>1957</v>
      </c>
      <c r="L855" t="s">
        <v>2174</v>
      </c>
      <c r="M855" s="16">
        <v>77.7</v>
      </c>
      <c r="N855" s="16">
        <v>93.7</v>
      </c>
      <c r="O855" s="16">
        <v>79.7</v>
      </c>
      <c r="P855" s="63">
        <v>45599</v>
      </c>
      <c r="Q855" s="63"/>
      <c r="R855" s="43"/>
      <c r="S855" s="27"/>
      <c r="T855" s="34"/>
    </row>
    <row r="856" spans="1:20" ht="16.5" customHeight="1" x14ac:dyDescent="0.25">
      <c r="A856" t="s">
        <v>55</v>
      </c>
      <c r="B856" s="4">
        <v>2209</v>
      </c>
      <c r="C856" s="4">
        <v>3602209</v>
      </c>
      <c r="D856" t="s">
        <v>137</v>
      </c>
      <c r="E856" t="s">
        <v>22</v>
      </c>
      <c r="F856" t="s">
        <v>22</v>
      </c>
      <c r="G856" s="4"/>
      <c r="H856" s="4"/>
      <c r="I856" s="15" t="s">
        <v>98</v>
      </c>
      <c r="J856" s="19" t="s">
        <v>1402</v>
      </c>
      <c r="K856" t="s">
        <v>393</v>
      </c>
      <c r="L856" s="15" t="s">
        <v>734</v>
      </c>
      <c r="M856" s="16">
        <v>77.7</v>
      </c>
      <c r="N856" s="16">
        <v>95.7</v>
      </c>
      <c r="O856" s="16">
        <v>79.7</v>
      </c>
      <c r="P856" s="63">
        <v>45599</v>
      </c>
      <c r="Q856" s="63"/>
      <c r="R856" s="43"/>
      <c r="S856" s="27">
        <v>18.349651987775701</v>
      </c>
      <c r="T856" s="34">
        <v>-66.269157002741693</v>
      </c>
    </row>
    <row r="857" spans="1:20" ht="16.5" customHeight="1" thickBot="1" x14ac:dyDescent="0.3">
      <c r="A857" t="s">
        <v>53</v>
      </c>
      <c r="B857" s="165">
        <v>349</v>
      </c>
      <c r="C857" s="4">
        <v>3600349</v>
      </c>
      <c r="D857" t="s">
        <v>137</v>
      </c>
      <c r="E857" t="s">
        <v>36</v>
      </c>
      <c r="F857" t="s">
        <v>36</v>
      </c>
      <c r="G857" s="4"/>
      <c r="H857" s="4"/>
      <c r="I857" s="15" t="s">
        <v>98</v>
      </c>
      <c r="J857" s="19" t="s">
        <v>99</v>
      </c>
      <c r="K857" s="197" t="s">
        <v>1519</v>
      </c>
      <c r="L857" s="201" t="s">
        <v>2182</v>
      </c>
      <c r="M857" s="16">
        <v>82.7</v>
      </c>
      <c r="N857" s="16">
        <v>98.7</v>
      </c>
      <c r="O857" s="16">
        <v>82.7</v>
      </c>
      <c r="P857" s="63">
        <v>45599</v>
      </c>
      <c r="Q857" s="63"/>
      <c r="R857" s="43"/>
      <c r="S857" s="27"/>
      <c r="T857" s="34"/>
    </row>
    <row r="858" spans="1:20" ht="16.5" customHeight="1" thickTop="1" thickBot="1" x14ac:dyDescent="0.3">
      <c r="A858" t="s">
        <v>53</v>
      </c>
      <c r="B858" s="165">
        <v>348</v>
      </c>
      <c r="C858" s="4">
        <v>3600348</v>
      </c>
      <c r="D858" t="s">
        <v>137</v>
      </c>
      <c r="E858" t="s">
        <v>2046</v>
      </c>
      <c r="F858" t="s">
        <v>2046</v>
      </c>
      <c r="G858" s="189" t="s">
        <v>169</v>
      </c>
      <c r="H858" s="192">
        <v>44986</v>
      </c>
      <c r="I858" s="194" t="s">
        <v>98</v>
      </c>
      <c r="J858" s="196" t="s">
        <v>99</v>
      </c>
      <c r="K858" s="198" t="s">
        <v>1519</v>
      </c>
      <c r="L858" s="164" t="s">
        <v>2183</v>
      </c>
      <c r="M858" s="16">
        <v>79.7</v>
      </c>
      <c r="N858" s="16">
        <v>94.7</v>
      </c>
      <c r="O858" s="16">
        <v>83.7</v>
      </c>
      <c r="P858" s="63">
        <v>45599</v>
      </c>
      <c r="Q858" s="63"/>
      <c r="R858" s="43"/>
      <c r="S858" s="27"/>
      <c r="T858" s="34"/>
    </row>
    <row r="859" spans="1:20" ht="16.5" customHeight="1" thickTop="1" x14ac:dyDescent="0.25">
      <c r="A859" t="s">
        <v>55</v>
      </c>
      <c r="B859" s="4">
        <v>103</v>
      </c>
      <c r="C859" s="4">
        <v>6400103</v>
      </c>
      <c r="D859" t="s">
        <v>137</v>
      </c>
      <c r="E859" t="s">
        <v>30</v>
      </c>
      <c r="F859" t="s">
        <v>30</v>
      </c>
      <c r="G859" s="4"/>
      <c r="H859" s="4"/>
      <c r="I859" s="15" t="s">
        <v>1576</v>
      </c>
      <c r="J859" s="19" t="s">
        <v>1121</v>
      </c>
      <c r="K859" t="s">
        <v>1122</v>
      </c>
      <c r="L859" s="15" t="s">
        <v>1123</v>
      </c>
      <c r="M859" s="16">
        <v>79.7</v>
      </c>
      <c r="N859" s="16">
        <v>94.7</v>
      </c>
      <c r="O859" s="16">
        <v>84.7</v>
      </c>
      <c r="P859" s="63">
        <v>45599</v>
      </c>
      <c r="Q859" s="63"/>
      <c r="R859" s="43"/>
      <c r="S859" s="130">
        <v>18.394130000000001</v>
      </c>
      <c r="T859" s="130">
        <v>-66.255252999999996</v>
      </c>
    </row>
    <row r="860" spans="1:20" ht="16.5" customHeight="1" x14ac:dyDescent="0.25">
      <c r="A860" t="s">
        <v>53</v>
      </c>
      <c r="B860" s="165">
        <v>472</v>
      </c>
      <c r="C860" s="4">
        <v>6400472</v>
      </c>
      <c r="D860" t="s">
        <v>137</v>
      </c>
      <c r="E860" t="s">
        <v>1739</v>
      </c>
      <c r="F860" t="s">
        <v>1739</v>
      </c>
      <c r="G860" s="4" t="s">
        <v>30</v>
      </c>
      <c r="H860" s="4"/>
      <c r="I860" s="15" t="s">
        <v>1582</v>
      </c>
      <c r="J860" s="19" t="s">
        <v>1401</v>
      </c>
      <c r="K860" s="187" t="s">
        <v>1709</v>
      </c>
      <c r="L860" s="15" t="s">
        <v>1404</v>
      </c>
      <c r="M860" s="16">
        <v>80.7</v>
      </c>
      <c r="N860" s="16">
        <v>96.7</v>
      </c>
      <c r="O860" s="16">
        <v>85.7</v>
      </c>
      <c r="P860" s="63">
        <v>45599</v>
      </c>
      <c r="Q860" s="63"/>
      <c r="R860" s="43"/>
      <c r="S860" s="27">
        <v>18.372699999999998</v>
      </c>
      <c r="T860" s="34">
        <v>-66.210300000000004</v>
      </c>
    </row>
    <row r="861" spans="1:20" ht="16.5" customHeight="1" x14ac:dyDescent="0.25">
      <c r="A861" t="s">
        <v>53</v>
      </c>
      <c r="B861" s="165">
        <v>1007</v>
      </c>
      <c r="C861" s="4">
        <v>3610500</v>
      </c>
      <c r="D861" t="s">
        <v>137</v>
      </c>
      <c r="E861" t="s">
        <v>1739</v>
      </c>
      <c r="F861" t="s">
        <v>1739</v>
      </c>
      <c r="G861" s="4"/>
      <c r="H861" s="4"/>
      <c r="I861" s="15" t="s">
        <v>98</v>
      </c>
      <c r="J861" s="19" t="s">
        <v>99</v>
      </c>
      <c r="K861" t="s">
        <v>2172</v>
      </c>
      <c r="L861" s="200" t="s">
        <v>2173</v>
      </c>
      <c r="M861" s="16">
        <v>80.7</v>
      </c>
      <c r="N861" s="16">
        <v>96.7</v>
      </c>
      <c r="O861" s="16">
        <v>85.7</v>
      </c>
      <c r="P861" s="63">
        <v>45599</v>
      </c>
      <c r="Q861" s="63"/>
      <c r="R861" s="43"/>
      <c r="S861" s="27"/>
      <c r="T861" s="34"/>
    </row>
    <row r="862" spans="1:20" ht="16.5" customHeight="1" x14ac:dyDescent="0.25">
      <c r="A862" t="s">
        <v>53</v>
      </c>
      <c r="B862" s="165">
        <v>9999</v>
      </c>
      <c r="C862" s="4">
        <v>3609999</v>
      </c>
      <c r="D862" t="s">
        <v>137</v>
      </c>
      <c r="E862" t="s">
        <v>2046</v>
      </c>
      <c r="F862" t="s">
        <v>2046</v>
      </c>
      <c r="G862" s="4" t="s">
        <v>169</v>
      </c>
      <c r="H862" s="92">
        <v>44866</v>
      </c>
      <c r="I862" s="15" t="s">
        <v>98</v>
      </c>
      <c r="J862" s="19" t="s">
        <v>99</v>
      </c>
      <c r="K862" t="s">
        <v>2060</v>
      </c>
      <c r="L862" s="100" t="s">
        <v>1514</v>
      </c>
      <c r="M862" s="16">
        <v>81.7</v>
      </c>
      <c r="N862" s="16">
        <v>96.7</v>
      </c>
      <c r="O862" s="16">
        <v>85.7</v>
      </c>
      <c r="P862" s="63">
        <v>45599</v>
      </c>
      <c r="Q862" s="63"/>
      <c r="R862" s="43"/>
      <c r="S862" s="108"/>
      <c r="T862" s="109"/>
    </row>
    <row r="863" spans="1:20" ht="16.5" customHeight="1" x14ac:dyDescent="0.25">
      <c r="A863" t="s">
        <v>55</v>
      </c>
      <c r="B863" s="4">
        <v>2208</v>
      </c>
      <c r="C863" s="4">
        <v>3602208</v>
      </c>
      <c r="D863" t="s">
        <v>137</v>
      </c>
      <c r="E863" t="s">
        <v>36</v>
      </c>
      <c r="F863" t="s">
        <v>36</v>
      </c>
      <c r="G863" s="4"/>
      <c r="H863" s="4"/>
      <c r="I863" s="15" t="s">
        <v>98</v>
      </c>
      <c r="J863" s="19" t="s">
        <v>1401</v>
      </c>
      <c r="K863" t="s">
        <v>1888</v>
      </c>
      <c r="L863" s="15" t="s">
        <v>733</v>
      </c>
      <c r="M863" s="16">
        <v>80.7</v>
      </c>
      <c r="N863" s="16">
        <v>98.7</v>
      </c>
      <c r="O863" s="16">
        <v>85.7</v>
      </c>
      <c r="P863" s="63">
        <v>45599</v>
      </c>
      <c r="Q863" s="63"/>
      <c r="R863" s="43"/>
      <c r="S863" s="27">
        <v>18.343770722176401</v>
      </c>
      <c r="T863" s="34">
        <v>-66.275064273353706</v>
      </c>
    </row>
    <row r="864" spans="1:20" ht="16.5" customHeight="1" thickBot="1" x14ac:dyDescent="0.3">
      <c r="A864" t="s">
        <v>55</v>
      </c>
      <c r="B864" s="4">
        <v>349</v>
      </c>
      <c r="C864" s="4">
        <v>6400349</v>
      </c>
      <c r="D864" t="s">
        <v>137</v>
      </c>
      <c r="E864" t="s">
        <v>30</v>
      </c>
      <c r="F864" t="s">
        <v>30</v>
      </c>
      <c r="G864" s="4"/>
      <c r="H864" s="4"/>
      <c r="I864" s="15" t="s">
        <v>1576</v>
      </c>
      <c r="J864" s="19" t="s">
        <v>1121</v>
      </c>
      <c r="K864" t="s">
        <v>1708</v>
      </c>
      <c r="L864" s="15" t="s">
        <v>1403</v>
      </c>
      <c r="M864" s="16">
        <v>79.7</v>
      </c>
      <c r="N864" s="16">
        <v>95.7</v>
      </c>
      <c r="O864" s="16">
        <v>86.7</v>
      </c>
      <c r="P864" s="63">
        <v>45599</v>
      </c>
      <c r="Q864" s="63"/>
      <c r="R864" s="43"/>
      <c r="S864" s="27">
        <v>18.380800000000001</v>
      </c>
      <c r="T864" s="34">
        <v>-66.254599999999996</v>
      </c>
    </row>
    <row r="865" spans="1:20" ht="16.5" customHeight="1" thickTop="1" thickBot="1" x14ac:dyDescent="0.3">
      <c r="A865" t="s">
        <v>55</v>
      </c>
      <c r="B865" s="4">
        <v>2027</v>
      </c>
      <c r="C865" s="4">
        <v>3602027</v>
      </c>
      <c r="D865" t="s">
        <v>137</v>
      </c>
      <c r="E865" t="s">
        <v>36</v>
      </c>
      <c r="F865" t="s">
        <v>36</v>
      </c>
      <c r="G865" s="64"/>
      <c r="H865" s="64"/>
      <c r="I865" s="25" t="s">
        <v>98</v>
      </c>
      <c r="J865" s="24" t="s">
        <v>1121</v>
      </c>
      <c r="K865" s="65" t="s">
        <v>311</v>
      </c>
      <c r="L865" s="101" t="s">
        <v>678</v>
      </c>
      <c r="M865" s="16">
        <v>80.7</v>
      </c>
      <c r="N865" s="16">
        <v>98.7</v>
      </c>
      <c r="O865" s="16">
        <v>88.7</v>
      </c>
      <c r="P865" s="63">
        <v>45599</v>
      </c>
      <c r="Q865" s="63"/>
      <c r="R865" s="43"/>
      <c r="S865" s="27">
        <v>18.385157744281301</v>
      </c>
      <c r="T865" s="34">
        <v>-66.253255025905403</v>
      </c>
    </row>
    <row r="866" spans="1:20" ht="16.5" customHeight="1" thickTop="1" thickBot="1" x14ac:dyDescent="0.3">
      <c r="A866" t="s">
        <v>53</v>
      </c>
      <c r="B866" s="165">
        <v>3211</v>
      </c>
      <c r="C866" s="4">
        <v>3603211</v>
      </c>
      <c r="D866" t="s">
        <v>137</v>
      </c>
      <c r="E866" t="s">
        <v>2046</v>
      </c>
      <c r="F866" t="s">
        <v>2046</v>
      </c>
      <c r="G866" s="4" t="s">
        <v>169</v>
      </c>
      <c r="H866" s="92">
        <v>44835</v>
      </c>
      <c r="I866" s="15" t="s">
        <v>98</v>
      </c>
      <c r="J866" s="19" t="s">
        <v>99</v>
      </c>
      <c r="K866" s="182" t="s">
        <v>492</v>
      </c>
      <c r="L866" s="101" t="s">
        <v>817</v>
      </c>
      <c r="M866" s="16">
        <v>79.7</v>
      </c>
      <c r="N866" s="16">
        <v>97.7</v>
      </c>
      <c r="P866" s="63">
        <v>45599</v>
      </c>
      <c r="Q866" s="63"/>
      <c r="R866" s="43"/>
      <c r="S866" s="27">
        <v>18.3852363022879</v>
      </c>
      <c r="T866" s="34">
        <v>-66.179395013899594</v>
      </c>
    </row>
    <row r="867" spans="1:20" ht="16.5" customHeight="1" thickTop="1" thickBot="1" x14ac:dyDescent="0.3">
      <c r="A867" t="s">
        <v>53</v>
      </c>
      <c r="B867" s="165">
        <v>2207</v>
      </c>
      <c r="C867" s="4">
        <v>3602207</v>
      </c>
      <c r="D867" t="s">
        <v>137</v>
      </c>
      <c r="E867" t="s">
        <v>36</v>
      </c>
      <c r="F867" t="s">
        <v>36</v>
      </c>
      <c r="G867" s="4"/>
      <c r="H867" s="4"/>
      <c r="I867" s="15" t="s">
        <v>98</v>
      </c>
      <c r="J867" s="19" t="s">
        <v>99</v>
      </c>
      <c r="K867" t="s">
        <v>392</v>
      </c>
      <c r="L867" s="101" t="s">
        <v>1887</v>
      </c>
      <c r="M867" s="16">
        <v>80.7</v>
      </c>
      <c r="N867" s="16">
        <v>98.7</v>
      </c>
      <c r="P867" s="63">
        <v>45599</v>
      </c>
      <c r="Q867" s="63"/>
      <c r="R867" s="43"/>
      <c r="S867" s="27">
        <v>18.375599999999999</v>
      </c>
      <c r="T867" s="34">
        <v>-66.203699999999998</v>
      </c>
    </row>
    <row r="868" spans="1:20" ht="16.5" customHeight="1" thickTop="1" x14ac:dyDescent="0.25">
      <c r="A868" t="s">
        <v>55</v>
      </c>
      <c r="B868" s="4">
        <v>6786</v>
      </c>
      <c r="C868" s="4">
        <v>3606786</v>
      </c>
      <c r="D868" t="s">
        <v>137</v>
      </c>
      <c r="E868" t="s">
        <v>23</v>
      </c>
      <c r="F868" t="s">
        <v>23</v>
      </c>
      <c r="G868" s="4"/>
      <c r="H868" s="4"/>
      <c r="I868" s="15" t="s">
        <v>98</v>
      </c>
      <c r="J868" s="19" t="s">
        <v>99</v>
      </c>
      <c r="K868" t="s">
        <v>538</v>
      </c>
      <c r="L868" s="15" t="s">
        <v>880</v>
      </c>
      <c r="M868" s="16">
        <v>79.7</v>
      </c>
      <c r="P868" s="63">
        <v>45599</v>
      </c>
      <c r="Q868" s="63"/>
      <c r="R868" s="43"/>
      <c r="S868" s="27">
        <v>18.345440401716299</v>
      </c>
      <c r="T868" s="34">
        <v>-66.284042902315406</v>
      </c>
    </row>
    <row r="869" spans="1:20" x14ac:dyDescent="0.25">
      <c r="A869" t="s">
        <v>55</v>
      </c>
      <c r="B869" s="4">
        <v>1069</v>
      </c>
      <c r="C869" s="4">
        <v>3601069</v>
      </c>
      <c r="D869" t="s">
        <v>137</v>
      </c>
      <c r="E869" t="s">
        <v>23</v>
      </c>
      <c r="F869" t="s">
        <v>23</v>
      </c>
      <c r="G869" s="4"/>
      <c r="H869" s="4"/>
      <c r="I869" s="15" t="s">
        <v>98</v>
      </c>
      <c r="J869" s="19" t="s">
        <v>99</v>
      </c>
      <c r="K869" t="s">
        <v>215</v>
      </c>
      <c r="L869" s="15" t="s">
        <v>592</v>
      </c>
      <c r="O869" s="4"/>
      <c r="P869" s="63">
        <v>45599</v>
      </c>
      <c r="Q869" s="106" t="s">
        <v>2159</v>
      </c>
      <c r="R869" s="43"/>
      <c r="S869" s="27">
        <v>0</v>
      </c>
      <c r="T869" s="27">
        <v>0</v>
      </c>
    </row>
    <row r="870" spans="1:20" ht="16.5" customHeight="1" x14ac:dyDescent="0.25">
      <c r="A870" t="s">
        <v>55</v>
      </c>
      <c r="B870" s="4">
        <v>1150</v>
      </c>
      <c r="C870" s="185">
        <v>3601150</v>
      </c>
      <c r="D870" s="187" t="s">
        <v>134</v>
      </c>
      <c r="E870" s="187" t="s">
        <v>22</v>
      </c>
      <c r="F870" s="187" t="s">
        <v>22</v>
      </c>
      <c r="G870" s="185"/>
      <c r="H870" s="185"/>
      <c r="I870" s="15" t="s">
        <v>98</v>
      </c>
      <c r="J870" s="19" t="s">
        <v>1121</v>
      </c>
      <c r="K870" s="187" t="s">
        <v>243</v>
      </c>
      <c r="L870" s="15" t="s">
        <v>622</v>
      </c>
      <c r="M870" s="16">
        <v>76.7</v>
      </c>
      <c r="N870" s="16">
        <v>91.7</v>
      </c>
      <c r="O870" s="16">
        <v>75.7</v>
      </c>
      <c r="P870" s="63">
        <v>45599</v>
      </c>
      <c r="Q870" s="63"/>
      <c r="R870" s="43"/>
      <c r="S870" s="27">
        <v>18.410410604014899</v>
      </c>
      <c r="T870" s="34">
        <v>-66.255569565749099</v>
      </c>
    </row>
    <row r="871" spans="1:20" x14ac:dyDescent="0.25">
      <c r="A871" t="s">
        <v>55</v>
      </c>
      <c r="B871" s="4">
        <v>1151</v>
      </c>
      <c r="C871" s="185">
        <v>3601151</v>
      </c>
      <c r="D871" s="187" t="s">
        <v>134</v>
      </c>
      <c r="E871" s="187" t="s">
        <v>22</v>
      </c>
      <c r="F871" s="187" t="s">
        <v>22</v>
      </c>
      <c r="G871" s="185"/>
      <c r="H871" s="185"/>
      <c r="I871" s="15" t="s">
        <v>98</v>
      </c>
      <c r="J871" s="19" t="s">
        <v>1405</v>
      </c>
      <c r="K871" t="s">
        <v>244</v>
      </c>
      <c r="L871" s="15" t="s">
        <v>623</v>
      </c>
      <c r="M871" s="16">
        <v>76.7</v>
      </c>
      <c r="N871" s="16">
        <v>91.7</v>
      </c>
      <c r="O871" s="16">
        <v>75.7</v>
      </c>
      <c r="P871" s="63">
        <v>45599</v>
      </c>
      <c r="Q871" s="63"/>
      <c r="R871" s="43"/>
      <c r="S871" s="27">
        <v>18.408913429951902</v>
      </c>
      <c r="T871" s="34">
        <v>-66.230635743411298</v>
      </c>
    </row>
    <row r="872" spans="1:20" ht="16.5" customHeight="1" x14ac:dyDescent="0.25">
      <c r="A872" t="s">
        <v>56</v>
      </c>
      <c r="B872" s="4">
        <v>13</v>
      </c>
      <c r="C872" s="185">
        <v>6400013</v>
      </c>
      <c r="D872" s="187" t="s">
        <v>134</v>
      </c>
      <c r="E872" s="187" t="s">
        <v>23</v>
      </c>
      <c r="F872" s="187" t="s">
        <v>23</v>
      </c>
      <c r="G872" s="185" t="s">
        <v>30</v>
      </c>
      <c r="H872" s="185"/>
      <c r="I872" s="15" t="s">
        <v>1580</v>
      </c>
      <c r="J872" s="19" t="s">
        <v>977</v>
      </c>
      <c r="K872" s="187" t="s">
        <v>982</v>
      </c>
      <c r="L872" s="15" t="s">
        <v>2168</v>
      </c>
      <c r="M872" s="16">
        <v>75.7</v>
      </c>
      <c r="N872" s="16">
        <v>89.7</v>
      </c>
      <c r="O872" s="16">
        <v>76.7</v>
      </c>
      <c r="P872" s="63">
        <v>45599</v>
      </c>
      <c r="Q872" s="106"/>
      <c r="R872" s="145"/>
      <c r="S872" s="32">
        <v>18.4389</v>
      </c>
      <c r="T872" s="203">
        <v>-66.165400000000005</v>
      </c>
    </row>
    <row r="873" spans="1:20" ht="16.5" customHeight="1" x14ac:dyDescent="0.25">
      <c r="A873" t="s">
        <v>55</v>
      </c>
      <c r="B873" s="4">
        <v>1307</v>
      </c>
      <c r="C873" s="185">
        <v>3601307</v>
      </c>
      <c r="D873" s="187" t="s">
        <v>134</v>
      </c>
      <c r="E873" s="187" t="s">
        <v>169</v>
      </c>
      <c r="F873" s="187" t="s">
        <v>169</v>
      </c>
      <c r="G873" s="185"/>
      <c r="H873" s="185"/>
      <c r="I873" s="15" t="s">
        <v>98</v>
      </c>
      <c r="J873" s="19" t="s">
        <v>1405</v>
      </c>
      <c r="K873" s="187" t="s">
        <v>224</v>
      </c>
      <c r="L873" s="15" t="s">
        <v>671</v>
      </c>
      <c r="M873" s="16">
        <v>76.7</v>
      </c>
      <c r="N873" s="16">
        <v>91.7</v>
      </c>
      <c r="O873" s="16">
        <v>76.7</v>
      </c>
      <c r="P873" s="63">
        <v>45599</v>
      </c>
      <c r="Q873" s="63"/>
      <c r="R873" s="43"/>
      <c r="S873" s="27">
        <v>18.411501350415801</v>
      </c>
      <c r="T873" s="34">
        <v>-66.236088067881099</v>
      </c>
    </row>
    <row r="874" spans="1:20" ht="16.5" customHeight="1" x14ac:dyDescent="0.25">
      <c r="A874" t="s">
        <v>55</v>
      </c>
      <c r="B874" s="4">
        <v>1070</v>
      </c>
      <c r="C874" s="185">
        <v>3601070</v>
      </c>
      <c r="D874" s="187" t="s">
        <v>134</v>
      </c>
      <c r="E874" s="187" t="s">
        <v>23</v>
      </c>
      <c r="F874" s="187" t="s">
        <v>1572</v>
      </c>
      <c r="G874" s="185"/>
      <c r="H874" s="185"/>
      <c r="I874" s="15" t="s">
        <v>98</v>
      </c>
      <c r="J874" s="19" t="s">
        <v>977</v>
      </c>
      <c r="K874" s="187" t="s">
        <v>216</v>
      </c>
      <c r="L874" s="15" t="s">
        <v>593</v>
      </c>
      <c r="M874" s="16">
        <v>78.7</v>
      </c>
      <c r="N874" s="16">
        <v>93.7</v>
      </c>
      <c r="O874" s="16">
        <v>77.7</v>
      </c>
      <c r="P874" s="63">
        <v>45599</v>
      </c>
      <c r="Q874" s="63"/>
      <c r="R874" s="43"/>
      <c r="S874" s="27">
        <v>18.420173623355598</v>
      </c>
      <c r="T874" s="34">
        <v>-66.250177767126203</v>
      </c>
    </row>
    <row r="875" spans="1:20" ht="16.5" customHeight="1" x14ac:dyDescent="0.25">
      <c r="A875" t="s">
        <v>55</v>
      </c>
      <c r="B875" s="4">
        <v>1149</v>
      </c>
      <c r="C875" s="185">
        <v>3601149</v>
      </c>
      <c r="D875" s="187" t="s">
        <v>134</v>
      </c>
      <c r="E875" s="187" t="s">
        <v>23</v>
      </c>
      <c r="F875" s="187" t="s">
        <v>1572</v>
      </c>
      <c r="G875" s="185"/>
      <c r="H875" s="185"/>
      <c r="I875" s="15" t="s">
        <v>98</v>
      </c>
      <c r="J875" s="19" t="s">
        <v>977</v>
      </c>
      <c r="K875" t="s">
        <v>216</v>
      </c>
      <c r="L875" s="15" t="s">
        <v>593</v>
      </c>
      <c r="M875" s="16">
        <v>78.7</v>
      </c>
      <c r="N875" s="16">
        <v>93.7</v>
      </c>
      <c r="O875" s="16">
        <v>77.7</v>
      </c>
      <c r="P875" s="63">
        <v>45599</v>
      </c>
      <c r="Q875" s="63"/>
      <c r="R875" s="43"/>
      <c r="S875" s="27">
        <v>18.415750534939701</v>
      </c>
      <c r="T875" s="34">
        <v>-66.225872076430704</v>
      </c>
    </row>
    <row r="876" spans="1:20" ht="16.5" customHeight="1" x14ac:dyDescent="0.25">
      <c r="A876" t="s">
        <v>55</v>
      </c>
      <c r="B876" s="4">
        <v>6027</v>
      </c>
      <c r="C876" s="4">
        <v>3606027</v>
      </c>
      <c r="D876" t="s">
        <v>134</v>
      </c>
      <c r="E876" t="s">
        <v>22</v>
      </c>
      <c r="F876" t="s">
        <v>22</v>
      </c>
      <c r="G876" s="4"/>
      <c r="H876" s="4"/>
      <c r="I876" s="15" t="s">
        <v>98</v>
      </c>
      <c r="J876" s="19" t="s">
        <v>1405</v>
      </c>
      <c r="K876" t="s">
        <v>520</v>
      </c>
      <c r="L876" s="15" t="s">
        <v>852</v>
      </c>
      <c r="M876" s="16">
        <v>75.7</v>
      </c>
      <c r="N876" s="16">
        <v>89.7</v>
      </c>
      <c r="O876" s="16">
        <v>78.7</v>
      </c>
      <c r="P876" s="63">
        <v>45599</v>
      </c>
      <c r="Q876" s="106"/>
      <c r="R876" s="43" t="s">
        <v>2188</v>
      </c>
      <c r="S876" s="27">
        <v>0</v>
      </c>
      <c r="T876" s="27">
        <v>0</v>
      </c>
    </row>
    <row r="877" spans="1:20" ht="16.5" customHeight="1" x14ac:dyDescent="0.25">
      <c r="A877" t="s">
        <v>55</v>
      </c>
      <c r="B877" s="4">
        <v>851</v>
      </c>
      <c r="C877" s="4">
        <v>3606851</v>
      </c>
      <c r="D877" t="s">
        <v>134</v>
      </c>
      <c r="E877" t="s">
        <v>36</v>
      </c>
      <c r="F877" t="s">
        <v>36</v>
      </c>
      <c r="G877" s="4"/>
      <c r="H877" s="4"/>
      <c r="I877" s="15" t="s">
        <v>98</v>
      </c>
      <c r="J877" s="19" t="s">
        <v>977</v>
      </c>
      <c r="K877" t="s">
        <v>1891</v>
      </c>
      <c r="L877" s="15" t="s">
        <v>1890</v>
      </c>
      <c r="M877" s="16">
        <v>78.7</v>
      </c>
      <c r="N877" s="16">
        <v>93.7</v>
      </c>
      <c r="O877" s="16">
        <v>81.7</v>
      </c>
      <c r="P877" s="63">
        <v>45599</v>
      </c>
      <c r="Q877" s="63"/>
      <c r="R877" s="43"/>
      <c r="S877" s="27">
        <v>18.437999999999999</v>
      </c>
      <c r="T877" s="34">
        <v>-66.186300000000003</v>
      </c>
    </row>
    <row r="878" spans="1:20" ht="16.5" customHeight="1" x14ac:dyDescent="0.25">
      <c r="A878" t="s">
        <v>56</v>
      </c>
      <c r="B878" s="4">
        <v>2118</v>
      </c>
      <c r="C878" s="4">
        <v>3602118</v>
      </c>
      <c r="D878" t="s">
        <v>134</v>
      </c>
      <c r="E878" t="s">
        <v>36</v>
      </c>
      <c r="F878" t="s">
        <v>36</v>
      </c>
      <c r="G878" s="4"/>
      <c r="H878" s="4"/>
      <c r="I878" s="15" t="s">
        <v>98</v>
      </c>
      <c r="J878" s="19" t="s">
        <v>977</v>
      </c>
      <c r="K878" t="s">
        <v>361</v>
      </c>
      <c r="L878" s="15" t="s">
        <v>1889</v>
      </c>
      <c r="M878" s="16">
        <v>82.7</v>
      </c>
      <c r="N878" s="16">
        <v>97.7</v>
      </c>
      <c r="O878" s="16">
        <v>83.7</v>
      </c>
      <c r="P878" s="63">
        <v>45599</v>
      </c>
      <c r="Q878" s="63"/>
      <c r="R878" s="145"/>
      <c r="S878" s="32">
        <v>18.450399999999998</v>
      </c>
      <c r="T878" s="203">
        <v>-66.1648</v>
      </c>
    </row>
    <row r="879" spans="1:20" ht="14.45" customHeight="1" x14ac:dyDescent="0.25">
      <c r="A879" t="s">
        <v>55</v>
      </c>
      <c r="B879" s="4">
        <v>2211</v>
      </c>
      <c r="C879" s="4">
        <v>3602211</v>
      </c>
      <c r="D879" t="s">
        <v>134</v>
      </c>
      <c r="E879" t="s">
        <v>1739</v>
      </c>
      <c r="F879" t="s">
        <v>1739</v>
      </c>
      <c r="G879" s="4" t="s">
        <v>169</v>
      </c>
      <c r="H879" s="94">
        <v>45383</v>
      </c>
      <c r="I879" s="15" t="s">
        <v>98</v>
      </c>
      <c r="J879" s="19" t="s">
        <v>1004</v>
      </c>
      <c r="K879" t="s">
        <v>394</v>
      </c>
      <c r="L879" s="15" t="s">
        <v>736</v>
      </c>
      <c r="M879" s="16">
        <v>77.7</v>
      </c>
      <c r="N879" s="16">
        <v>92.7</v>
      </c>
      <c r="O879" s="16">
        <v>87.7</v>
      </c>
      <c r="P879" s="63">
        <v>45599</v>
      </c>
      <c r="Q879" s="106"/>
      <c r="R879" s="43" t="s">
        <v>2187</v>
      </c>
      <c r="S879" s="27">
        <v>18.4044996441061</v>
      </c>
      <c r="T879" s="34">
        <v>-66.222445037369994</v>
      </c>
    </row>
    <row r="880" spans="1:20" ht="16.5" customHeight="1" x14ac:dyDescent="0.25">
      <c r="A880" t="s">
        <v>55</v>
      </c>
      <c r="B880" s="4">
        <v>825</v>
      </c>
      <c r="C880" s="4">
        <v>3606825</v>
      </c>
      <c r="D880" t="s">
        <v>134</v>
      </c>
      <c r="E880" s="10" t="s">
        <v>22</v>
      </c>
      <c r="F880" s="10" t="s">
        <v>22</v>
      </c>
      <c r="G880" s="11"/>
      <c r="H880" s="11"/>
      <c r="I880" t="s">
        <v>98</v>
      </c>
      <c r="J880" s="1" t="s">
        <v>977</v>
      </c>
      <c r="K880" s="10" t="s">
        <v>1472</v>
      </c>
      <c r="L880" s="10" t="s">
        <v>1928</v>
      </c>
      <c r="M880" s="16">
        <v>79.7</v>
      </c>
      <c r="N880" s="16">
        <v>95.7</v>
      </c>
      <c r="O880" s="16">
        <v>87.7</v>
      </c>
      <c r="P880" s="63">
        <v>45599</v>
      </c>
      <c r="Q880" s="63"/>
      <c r="R880" s="4"/>
      <c r="S880" s="27">
        <v>18.437100000000001</v>
      </c>
      <c r="T880" s="34">
        <v>-66.1785</v>
      </c>
    </row>
    <row r="881" spans="1:20" ht="16.5" customHeight="1" x14ac:dyDescent="0.25">
      <c r="A881" t="s">
        <v>55</v>
      </c>
      <c r="B881" s="4">
        <v>2210</v>
      </c>
      <c r="C881" s="4">
        <v>3602210</v>
      </c>
      <c r="D881" t="s">
        <v>134</v>
      </c>
      <c r="E881" t="s">
        <v>36</v>
      </c>
      <c r="F881" t="s">
        <v>36</v>
      </c>
      <c r="G881" s="4"/>
      <c r="H881" s="4"/>
      <c r="I881" s="15" t="s">
        <v>98</v>
      </c>
      <c r="J881" s="19" t="s">
        <v>1004</v>
      </c>
      <c r="K881" s="15" t="s">
        <v>1892</v>
      </c>
      <c r="L881" s="15" t="s">
        <v>735</v>
      </c>
      <c r="M881" s="16">
        <v>77.7</v>
      </c>
      <c r="N881" s="16">
        <v>94.7</v>
      </c>
      <c r="O881" s="16" t="s">
        <v>59</v>
      </c>
      <c r="P881" s="63">
        <v>45599</v>
      </c>
      <c r="Q881" s="63"/>
      <c r="R881" s="43"/>
      <c r="S881" s="27">
        <v>18.4023</v>
      </c>
      <c r="T881" s="34">
        <v>-66.213899999999995</v>
      </c>
    </row>
    <row r="882" spans="1:20" ht="16.5" customHeight="1" x14ac:dyDescent="0.25">
      <c r="A882" t="s">
        <v>55</v>
      </c>
      <c r="B882" s="4">
        <v>949</v>
      </c>
      <c r="C882" s="4">
        <v>6400949</v>
      </c>
      <c r="D882" t="s">
        <v>134</v>
      </c>
      <c r="E882" t="s">
        <v>30</v>
      </c>
      <c r="F882" t="s">
        <v>30</v>
      </c>
      <c r="G882" s="4"/>
      <c r="H882" s="4"/>
      <c r="I882" s="15" t="s">
        <v>1582</v>
      </c>
      <c r="J882" s="19" t="s">
        <v>1405</v>
      </c>
      <c r="K882" t="s">
        <v>1710</v>
      </c>
      <c r="L882" s="15" t="s">
        <v>1410</v>
      </c>
      <c r="M882" s="16">
        <v>80.7</v>
      </c>
      <c r="N882" s="16">
        <v>96.7</v>
      </c>
      <c r="O882" s="16" t="s">
        <v>59</v>
      </c>
      <c r="P882" s="63">
        <v>45599</v>
      </c>
      <c r="Q882" s="63"/>
      <c r="R882" s="43"/>
      <c r="S882" s="27">
        <v>18.404055151015701</v>
      </c>
      <c r="T882" s="34">
        <v>-66.219241375096701</v>
      </c>
    </row>
    <row r="883" spans="1:20" ht="16.5" customHeight="1" x14ac:dyDescent="0.25">
      <c r="A883" t="s">
        <v>55</v>
      </c>
      <c r="B883" s="4">
        <v>306</v>
      </c>
      <c r="C883" s="4">
        <v>6400306</v>
      </c>
      <c r="D883" t="s">
        <v>134</v>
      </c>
      <c r="E883" t="s">
        <v>30</v>
      </c>
      <c r="F883" t="s">
        <v>30</v>
      </c>
      <c r="G883" s="4"/>
      <c r="H883" s="4"/>
      <c r="I883" s="15" t="s">
        <v>1582</v>
      </c>
      <c r="J883" s="19" t="s">
        <v>978</v>
      </c>
      <c r="K883" t="s">
        <v>1649</v>
      </c>
      <c r="L883" s="15" t="s">
        <v>1409</v>
      </c>
      <c r="M883" s="16">
        <v>83.7</v>
      </c>
      <c r="N883" s="16">
        <v>99.7</v>
      </c>
      <c r="O883" s="16" t="s">
        <v>59</v>
      </c>
      <c r="P883" s="63">
        <v>45599</v>
      </c>
      <c r="Q883" s="63"/>
      <c r="R883" s="43"/>
      <c r="S883" s="27">
        <v>18.427239401266601</v>
      </c>
      <c r="T883" s="34">
        <v>-66.187563132403895</v>
      </c>
    </row>
    <row r="884" spans="1:20" ht="16.5" customHeight="1" x14ac:dyDescent="0.25">
      <c r="A884" t="s">
        <v>56</v>
      </c>
      <c r="B884" s="4">
        <v>3023</v>
      </c>
      <c r="C884" s="4">
        <v>3603023</v>
      </c>
      <c r="D884" t="s">
        <v>134</v>
      </c>
      <c r="E884" t="s">
        <v>2046</v>
      </c>
      <c r="F884" t="s">
        <v>2046</v>
      </c>
      <c r="G884" s="4" t="s">
        <v>169</v>
      </c>
      <c r="H884" s="94">
        <v>44986</v>
      </c>
      <c r="I884" s="15" t="s">
        <v>98</v>
      </c>
      <c r="J884" s="19" t="s">
        <v>977</v>
      </c>
      <c r="K884" t="s">
        <v>415</v>
      </c>
      <c r="L884" s="15" t="s">
        <v>757</v>
      </c>
      <c r="M884" s="16">
        <v>77.7</v>
      </c>
      <c r="N884" s="16">
        <v>91.7</v>
      </c>
      <c r="P884" s="63">
        <v>45599</v>
      </c>
      <c r="Q884" s="63"/>
      <c r="R884" s="145"/>
      <c r="S884" s="32">
        <v>18.437200000000001</v>
      </c>
      <c r="T884" s="68">
        <v>-66.166700000000006</v>
      </c>
    </row>
    <row r="885" spans="1:20" ht="16.5" customHeight="1" x14ac:dyDescent="0.25">
      <c r="A885" t="s">
        <v>56</v>
      </c>
      <c r="B885" s="4">
        <v>299</v>
      </c>
      <c r="C885" s="4">
        <v>6400299</v>
      </c>
      <c r="D885" t="s">
        <v>134</v>
      </c>
      <c r="E885" t="s">
        <v>1739</v>
      </c>
      <c r="F885" t="s">
        <v>1739</v>
      </c>
      <c r="G885" s="4" t="s">
        <v>30</v>
      </c>
      <c r="H885" s="4"/>
      <c r="I885" s="15" t="s">
        <v>1580</v>
      </c>
      <c r="J885" s="19" t="s">
        <v>977</v>
      </c>
      <c r="K885" t="s">
        <v>1407</v>
      </c>
      <c r="L885" s="15" t="s">
        <v>1408</v>
      </c>
      <c r="M885" s="16">
        <v>82.7</v>
      </c>
      <c r="N885" s="16">
        <v>98.7</v>
      </c>
      <c r="P885" s="63">
        <v>45599</v>
      </c>
      <c r="Q885" s="63"/>
      <c r="R885" s="145"/>
      <c r="S885" s="32">
        <v>18.4376</v>
      </c>
      <c r="T885" s="68">
        <v>-66.166200000000003</v>
      </c>
    </row>
    <row r="886" spans="1:20" x14ac:dyDescent="0.25">
      <c r="A886" t="s">
        <v>55</v>
      </c>
      <c r="B886" s="4">
        <v>293</v>
      </c>
      <c r="C886" s="4">
        <v>6400293</v>
      </c>
      <c r="D886" t="s">
        <v>134</v>
      </c>
      <c r="E886" t="s">
        <v>23</v>
      </c>
      <c r="F886" t="s">
        <v>1571</v>
      </c>
      <c r="G886" s="4"/>
      <c r="H886" s="4"/>
      <c r="I886" s="15" t="s">
        <v>1585</v>
      </c>
      <c r="J886" s="19" t="s">
        <v>1405</v>
      </c>
      <c r="K886" t="s">
        <v>1587</v>
      </c>
      <c r="L886" s="15" t="s">
        <v>1406</v>
      </c>
      <c r="N886" s="16" t="s">
        <v>59</v>
      </c>
      <c r="O886" s="4"/>
      <c r="P886" s="63">
        <v>45599</v>
      </c>
      <c r="Q886" s="106" t="s">
        <v>2159</v>
      </c>
      <c r="R886" s="43"/>
      <c r="S886" s="27">
        <v>18.407599999999999</v>
      </c>
      <c r="T886" s="27">
        <v>-66.2286</v>
      </c>
    </row>
    <row r="887" spans="1:20" ht="16.5" customHeight="1" x14ac:dyDescent="0.25">
      <c r="A887" t="s">
        <v>48</v>
      </c>
      <c r="B887" s="4">
        <v>10024</v>
      </c>
      <c r="C887" s="4">
        <v>3610005</v>
      </c>
      <c r="D887" t="s">
        <v>122</v>
      </c>
      <c r="E887" s="10" t="s">
        <v>170</v>
      </c>
      <c r="F887" s="10" t="s">
        <v>170</v>
      </c>
      <c r="G887" s="11"/>
      <c r="H887" s="11"/>
      <c r="I887" t="s">
        <v>90</v>
      </c>
      <c r="J887" s="1" t="s">
        <v>1419</v>
      </c>
      <c r="K887" s="176" t="s">
        <v>2176</v>
      </c>
      <c r="L887" s="10" t="s">
        <v>2023</v>
      </c>
      <c r="M887" s="16">
        <v>77.7</v>
      </c>
      <c r="O887" s="16">
        <v>76.8</v>
      </c>
      <c r="P887" s="63">
        <v>45599</v>
      </c>
      <c r="Q887" s="63"/>
      <c r="R887" s="4"/>
      <c r="S887" s="179"/>
      <c r="T887" s="180"/>
    </row>
    <row r="888" spans="1:20" ht="16.5" customHeight="1" x14ac:dyDescent="0.25">
      <c r="A888" t="s">
        <v>48</v>
      </c>
      <c r="B888" s="4">
        <v>906</v>
      </c>
      <c r="C888" s="4">
        <v>6400906</v>
      </c>
      <c r="D888" t="s">
        <v>122</v>
      </c>
      <c r="E888" t="s">
        <v>1739</v>
      </c>
      <c r="F888" t="s">
        <v>1739</v>
      </c>
      <c r="G888" s="4" t="s">
        <v>30</v>
      </c>
      <c r="H888" s="4"/>
      <c r="I888" s="54" t="s">
        <v>1579</v>
      </c>
      <c r="J888" s="19" t="s">
        <v>1412</v>
      </c>
      <c r="K888" t="s">
        <v>1593</v>
      </c>
      <c r="L888" s="15" t="s">
        <v>1418</v>
      </c>
      <c r="M888" s="16">
        <v>77.7</v>
      </c>
      <c r="N888" s="16">
        <v>92.7</v>
      </c>
      <c r="O888" s="16">
        <v>77.7</v>
      </c>
      <c r="P888" s="63">
        <v>45599</v>
      </c>
      <c r="Q888" s="63"/>
      <c r="R888" s="43"/>
      <c r="S888" s="32">
        <v>18.364699999999999</v>
      </c>
      <c r="T888" s="68">
        <v>-65.995699999999999</v>
      </c>
    </row>
    <row r="889" spans="1:20" ht="16.5" customHeight="1" x14ac:dyDescent="0.25">
      <c r="A889" t="s">
        <v>48</v>
      </c>
      <c r="B889" s="4">
        <v>1152</v>
      </c>
      <c r="C889" s="4">
        <v>3601152</v>
      </c>
      <c r="D889" t="s">
        <v>122</v>
      </c>
      <c r="E889" t="s">
        <v>22</v>
      </c>
      <c r="F889" t="s">
        <v>22</v>
      </c>
      <c r="G889" s="4"/>
      <c r="H889" s="4"/>
      <c r="I889" s="54" t="s">
        <v>90</v>
      </c>
      <c r="J889" s="19" t="s">
        <v>1411</v>
      </c>
      <c r="K889" t="s">
        <v>19</v>
      </c>
      <c r="L889" s="15" t="s">
        <v>1945</v>
      </c>
      <c r="M889" s="16">
        <v>77.7</v>
      </c>
      <c r="N889" s="16">
        <v>92.7</v>
      </c>
      <c r="O889" s="16">
        <v>77.7</v>
      </c>
      <c r="P889" s="63">
        <v>45599</v>
      </c>
      <c r="Q889" s="63"/>
      <c r="R889" s="43"/>
      <c r="S889" s="32">
        <v>18.380199999999999</v>
      </c>
      <c r="T889" s="68">
        <v>-65.977999999999994</v>
      </c>
    </row>
    <row r="890" spans="1:20" ht="16.5" customHeight="1" x14ac:dyDescent="0.25">
      <c r="A890" t="s">
        <v>48</v>
      </c>
      <c r="B890" s="4">
        <v>826</v>
      </c>
      <c r="C890" s="4">
        <v>3606826</v>
      </c>
      <c r="D890" t="s">
        <v>122</v>
      </c>
      <c r="E890" t="s">
        <v>22</v>
      </c>
      <c r="F890" t="s">
        <v>22</v>
      </c>
      <c r="G890" s="4"/>
      <c r="H890" s="4"/>
      <c r="I890" t="s">
        <v>90</v>
      </c>
      <c r="J890" s="1" t="s">
        <v>1419</v>
      </c>
      <c r="K890" s="10" t="s">
        <v>1473</v>
      </c>
      <c r="L890" s="10" t="s">
        <v>1473</v>
      </c>
      <c r="M890" s="16">
        <v>78.7</v>
      </c>
      <c r="N890" s="16">
        <v>94.7</v>
      </c>
      <c r="O890" s="16">
        <v>80.7</v>
      </c>
      <c r="P890" s="63">
        <v>45599</v>
      </c>
      <c r="Q890" s="63"/>
      <c r="R890" s="4"/>
      <c r="S890" s="32">
        <v>18.377600000000001</v>
      </c>
      <c r="T890" s="68">
        <v>-66.006699999999995</v>
      </c>
    </row>
    <row r="891" spans="1:20" ht="16.5" customHeight="1" x14ac:dyDescent="0.25">
      <c r="A891" s="3" t="s">
        <v>48</v>
      </c>
      <c r="B891" s="72">
        <v>244</v>
      </c>
      <c r="C891" s="72">
        <v>6400244</v>
      </c>
      <c r="D891" s="3" t="s">
        <v>122</v>
      </c>
      <c r="E891" s="89" t="s">
        <v>1739</v>
      </c>
      <c r="F891" s="89" t="s">
        <v>1739</v>
      </c>
      <c r="G891" s="95" t="s">
        <v>170</v>
      </c>
      <c r="H891" s="99">
        <v>44896</v>
      </c>
      <c r="I891" s="3" t="s">
        <v>90</v>
      </c>
      <c r="J891" s="84" t="s">
        <v>1419</v>
      </c>
      <c r="K891" s="89" t="s">
        <v>2022</v>
      </c>
      <c r="L891" s="89" t="s">
        <v>2022</v>
      </c>
      <c r="M891" s="16">
        <v>79.7</v>
      </c>
      <c r="N891" s="16">
        <v>95.7</v>
      </c>
      <c r="O891" s="16">
        <v>80.7</v>
      </c>
      <c r="P891" s="63">
        <v>45599</v>
      </c>
      <c r="Q891" s="75"/>
      <c r="R891" s="72"/>
      <c r="S891" s="90">
        <v>18.377058300000002</v>
      </c>
      <c r="T891" s="91">
        <v>-66.021097222222195</v>
      </c>
    </row>
    <row r="892" spans="1:20" ht="16.5" customHeight="1" x14ac:dyDescent="0.25">
      <c r="A892" t="s">
        <v>48</v>
      </c>
      <c r="B892" s="4">
        <v>2171</v>
      </c>
      <c r="C892" s="4">
        <v>3602171</v>
      </c>
      <c r="D892" t="s">
        <v>122</v>
      </c>
      <c r="E892" t="s">
        <v>36</v>
      </c>
      <c r="F892" t="s">
        <v>36</v>
      </c>
      <c r="G892" s="4"/>
      <c r="H892" s="4"/>
      <c r="I892" s="54" t="s">
        <v>90</v>
      </c>
      <c r="J892" s="19" t="s">
        <v>1411</v>
      </c>
      <c r="K892" t="s">
        <v>382</v>
      </c>
      <c r="L892" s="15" t="s">
        <v>725</v>
      </c>
      <c r="M892" s="16">
        <v>77.7</v>
      </c>
      <c r="N892" s="16">
        <v>94.7</v>
      </c>
      <c r="O892" s="16">
        <v>81.7</v>
      </c>
      <c r="P892" s="63">
        <v>45599</v>
      </c>
      <c r="Q892" s="63"/>
      <c r="R892" s="43"/>
      <c r="S892" s="32">
        <v>18.3704</v>
      </c>
      <c r="T892" s="68">
        <v>-66.025400000000005</v>
      </c>
    </row>
    <row r="893" spans="1:20" ht="16.5" customHeight="1" x14ac:dyDescent="0.25">
      <c r="A893" t="s">
        <v>48</v>
      </c>
      <c r="B893" s="4">
        <v>828</v>
      </c>
      <c r="C893" s="4">
        <v>3606828</v>
      </c>
      <c r="D893" t="s">
        <v>122</v>
      </c>
      <c r="E893" s="10" t="s">
        <v>170</v>
      </c>
      <c r="F893" s="10" t="s">
        <v>170</v>
      </c>
      <c r="G893" s="11"/>
      <c r="H893" s="11"/>
      <c r="I893" t="s">
        <v>90</v>
      </c>
      <c r="J893" s="1" t="s">
        <v>1419</v>
      </c>
      <c r="K893" s="10" t="s">
        <v>1473</v>
      </c>
      <c r="L893" s="10" t="s">
        <v>1473</v>
      </c>
      <c r="M893" s="16">
        <v>80.7</v>
      </c>
      <c r="N893" s="16">
        <v>96.7</v>
      </c>
      <c r="O893" s="16">
        <v>83.7</v>
      </c>
      <c r="P893" s="63">
        <v>45599</v>
      </c>
      <c r="Q893" s="63"/>
      <c r="R893" s="4"/>
      <c r="S893" s="32">
        <v>18.379000000000001</v>
      </c>
      <c r="T893" s="68">
        <v>-65.999300000000005</v>
      </c>
    </row>
    <row r="894" spans="1:20" ht="16.5" customHeight="1" x14ac:dyDescent="0.25">
      <c r="A894" s="132" t="s">
        <v>48</v>
      </c>
      <c r="B894" s="133">
        <v>908</v>
      </c>
      <c r="C894" s="133">
        <v>6400908</v>
      </c>
      <c r="D894" s="132" t="s">
        <v>122</v>
      </c>
      <c r="E894" s="132" t="s">
        <v>1739</v>
      </c>
      <c r="F894" s="132" t="s">
        <v>1739</v>
      </c>
      <c r="G894" s="133" t="s">
        <v>30</v>
      </c>
      <c r="H894" s="133"/>
      <c r="I894" s="139" t="s">
        <v>1579</v>
      </c>
      <c r="J894" s="135" t="s">
        <v>1419</v>
      </c>
      <c r="K894" s="132" t="s">
        <v>1713</v>
      </c>
      <c r="L894" s="134" t="s">
        <v>1420</v>
      </c>
      <c r="M894" s="16">
        <v>80.7</v>
      </c>
      <c r="N894" s="16">
        <v>98.7</v>
      </c>
      <c r="O894" s="16">
        <v>83.7</v>
      </c>
      <c r="P894" s="63">
        <v>45599</v>
      </c>
      <c r="Q894" s="136"/>
      <c r="R894" s="137"/>
      <c r="S894" s="140">
        <v>18.3813</v>
      </c>
      <c r="T894" s="138">
        <v>-65.994500000000002</v>
      </c>
    </row>
    <row r="895" spans="1:20" ht="16.5" customHeight="1" x14ac:dyDescent="0.25">
      <c r="A895" t="s">
        <v>48</v>
      </c>
      <c r="B895" s="4">
        <v>374</v>
      </c>
      <c r="C895" s="4">
        <v>6400374</v>
      </c>
      <c r="D895" t="s">
        <v>122</v>
      </c>
      <c r="E895" t="s">
        <v>30</v>
      </c>
      <c r="F895" t="s">
        <v>30</v>
      </c>
      <c r="G895" s="4"/>
      <c r="H895" s="4"/>
      <c r="I895" s="54" t="s">
        <v>1579</v>
      </c>
      <c r="J895" s="19" t="s">
        <v>1416</v>
      </c>
      <c r="K895" t="s">
        <v>1712</v>
      </c>
      <c r="L895" s="15" t="s">
        <v>1417</v>
      </c>
      <c r="M895" s="16">
        <v>84.7</v>
      </c>
      <c r="N895" s="16">
        <v>99.7</v>
      </c>
      <c r="O895" s="16">
        <v>90.7</v>
      </c>
      <c r="P895" s="63">
        <v>45599</v>
      </c>
      <c r="Q895" s="63"/>
      <c r="R895" s="43"/>
      <c r="S895" s="32">
        <v>18.338799999999999</v>
      </c>
      <c r="T895" s="68">
        <v>-65.990799999999993</v>
      </c>
    </row>
    <row r="896" spans="1:20" ht="16.5" customHeight="1" x14ac:dyDescent="0.25">
      <c r="A896" t="s">
        <v>48</v>
      </c>
      <c r="B896" s="4">
        <v>2120</v>
      </c>
      <c r="C896" s="4">
        <v>3602120</v>
      </c>
      <c r="D896" t="s">
        <v>122</v>
      </c>
      <c r="E896" t="s">
        <v>22</v>
      </c>
      <c r="F896" t="s">
        <v>22</v>
      </c>
      <c r="G896" s="4"/>
      <c r="H896" s="4"/>
      <c r="I896" s="54" t="s">
        <v>90</v>
      </c>
      <c r="J896" s="19" t="s">
        <v>1412</v>
      </c>
      <c r="K896" t="s">
        <v>362</v>
      </c>
      <c r="L896" s="15" t="s">
        <v>1946</v>
      </c>
      <c r="M896" s="16">
        <v>77.7</v>
      </c>
      <c r="N896" s="16">
        <v>92.7</v>
      </c>
      <c r="P896" s="63">
        <v>45599</v>
      </c>
      <c r="Q896" s="63"/>
      <c r="R896" s="43"/>
      <c r="S896" s="32">
        <v>18.381900000000002</v>
      </c>
      <c r="T896" s="68">
        <v>-65.978300000000004</v>
      </c>
    </row>
    <row r="897" spans="1:20" ht="16.5" customHeight="1" x14ac:dyDescent="0.25">
      <c r="A897" t="s">
        <v>48</v>
      </c>
      <c r="B897" s="4">
        <v>239</v>
      </c>
      <c r="C897" s="4">
        <v>6400239</v>
      </c>
      <c r="D897" t="s">
        <v>122</v>
      </c>
      <c r="E897" t="s">
        <v>30</v>
      </c>
      <c r="F897" t="s">
        <v>30</v>
      </c>
      <c r="G897" s="4"/>
      <c r="H897" s="4"/>
      <c r="I897" s="54" t="s">
        <v>1580</v>
      </c>
      <c r="J897" s="19" t="s">
        <v>1411</v>
      </c>
      <c r="K897" t="s">
        <v>1711</v>
      </c>
      <c r="L897" s="15" t="s">
        <v>1415</v>
      </c>
      <c r="M897" s="16">
        <v>79.7</v>
      </c>
      <c r="N897" s="16">
        <v>95.7</v>
      </c>
      <c r="P897" s="63">
        <v>45599</v>
      </c>
      <c r="Q897" s="63"/>
      <c r="R897" s="43"/>
      <c r="S897" s="32">
        <v>18.363299999999999</v>
      </c>
      <c r="T897" s="68">
        <v>-66.022800000000004</v>
      </c>
    </row>
    <row r="898" spans="1:20" ht="14.45" customHeight="1" x14ac:dyDescent="0.25">
      <c r="A898" t="s">
        <v>48</v>
      </c>
      <c r="B898" s="4">
        <v>2005</v>
      </c>
      <c r="C898" s="4">
        <v>3602005</v>
      </c>
      <c r="D898" t="s">
        <v>122</v>
      </c>
      <c r="E898" t="s">
        <v>36</v>
      </c>
      <c r="F898" t="s">
        <v>36</v>
      </c>
      <c r="G898" s="4"/>
      <c r="H898" s="4"/>
      <c r="I898" s="54" t="s">
        <v>90</v>
      </c>
      <c r="J898" s="19" t="s">
        <v>1412</v>
      </c>
      <c r="K898" t="s">
        <v>1939</v>
      </c>
      <c r="L898" s="15" t="s">
        <v>1896</v>
      </c>
      <c r="M898" s="16">
        <v>79.7</v>
      </c>
      <c r="N898" s="16">
        <v>95.7</v>
      </c>
      <c r="P898" s="63">
        <v>45599</v>
      </c>
      <c r="Q898" s="63"/>
      <c r="R898" s="43"/>
      <c r="S898" s="32">
        <v>18.364000000000001</v>
      </c>
      <c r="T898" s="68">
        <v>-66.007499999999993</v>
      </c>
    </row>
    <row r="899" spans="1:20" ht="14.45" customHeight="1" x14ac:dyDescent="0.25">
      <c r="A899" t="s">
        <v>48</v>
      </c>
      <c r="B899" s="4">
        <v>3064</v>
      </c>
      <c r="C899" s="4">
        <v>3603064</v>
      </c>
      <c r="D899" t="s">
        <v>122</v>
      </c>
      <c r="E899" t="s">
        <v>169</v>
      </c>
      <c r="F899" t="s">
        <v>169</v>
      </c>
      <c r="G899" s="4" t="s">
        <v>169</v>
      </c>
      <c r="H899" s="4"/>
      <c r="I899" s="54" t="s">
        <v>90</v>
      </c>
      <c r="J899" s="19" t="s">
        <v>1411</v>
      </c>
      <c r="K899" t="s">
        <v>2083</v>
      </c>
      <c r="L899" s="15" t="s">
        <v>20</v>
      </c>
      <c r="M899" s="16">
        <v>79.7</v>
      </c>
      <c r="N899" s="16">
        <v>95.7</v>
      </c>
      <c r="P899" s="63">
        <v>45599</v>
      </c>
      <c r="Q899" s="63"/>
      <c r="R899" s="43"/>
      <c r="S899" s="32">
        <v>18.369700000000002</v>
      </c>
      <c r="T899" s="68">
        <v>-66.014799999999994</v>
      </c>
    </row>
    <row r="900" spans="1:20" ht="16.5" customHeight="1" x14ac:dyDescent="0.25">
      <c r="A900" t="s">
        <v>48</v>
      </c>
      <c r="B900" s="4">
        <v>10023</v>
      </c>
      <c r="C900" s="4">
        <v>3610002</v>
      </c>
      <c r="D900" t="s">
        <v>122</v>
      </c>
      <c r="E900" s="10" t="s">
        <v>170</v>
      </c>
      <c r="F900" s="10" t="s">
        <v>170</v>
      </c>
      <c r="G900" s="11"/>
      <c r="H900" s="11"/>
      <c r="I900" t="s">
        <v>90</v>
      </c>
      <c r="J900" s="1" t="s">
        <v>1419</v>
      </c>
      <c r="K900" s="10" t="s">
        <v>2020</v>
      </c>
      <c r="L900" s="10" t="s">
        <v>2021</v>
      </c>
      <c r="M900" s="16">
        <v>79.7</v>
      </c>
      <c r="N900" s="16">
        <v>95.7</v>
      </c>
      <c r="P900" s="63">
        <v>45599</v>
      </c>
      <c r="Q900" s="63"/>
      <c r="R900" s="4"/>
      <c r="S900" s="178">
        <v>18.355186100000001</v>
      </c>
      <c r="T900" s="68">
        <v>-66.0065666666666</v>
      </c>
    </row>
    <row r="901" spans="1:20" ht="16.5" customHeight="1" x14ac:dyDescent="0.25">
      <c r="A901" t="s">
        <v>48</v>
      </c>
      <c r="B901" s="4">
        <v>2119</v>
      </c>
      <c r="C901" s="4">
        <v>3602119</v>
      </c>
      <c r="D901" t="s">
        <v>122</v>
      </c>
      <c r="E901" t="s">
        <v>36</v>
      </c>
      <c r="F901" t="s">
        <v>36</v>
      </c>
      <c r="G901" s="4"/>
      <c r="H901" s="4"/>
      <c r="I901" s="54" t="s">
        <v>90</v>
      </c>
      <c r="J901" s="19" t="s">
        <v>1412</v>
      </c>
      <c r="K901" t="s">
        <v>1944</v>
      </c>
      <c r="L901" s="15" t="s">
        <v>1943</v>
      </c>
      <c r="M901" s="16">
        <v>80.7</v>
      </c>
      <c r="N901" s="16">
        <v>96.7</v>
      </c>
      <c r="P901" s="63">
        <v>45599</v>
      </c>
      <c r="Q901" s="63"/>
      <c r="R901" s="43"/>
      <c r="S901" s="32">
        <v>18.370699999999999</v>
      </c>
      <c r="T901" s="68">
        <v>-65.981999999999999</v>
      </c>
    </row>
    <row r="902" spans="1:20" ht="14.45" customHeight="1" x14ac:dyDescent="0.25">
      <c r="A902" t="s">
        <v>48</v>
      </c>
      <c r="B902" s="4">
        <v>145</v>
      </c>
      <c r="C902" s="4">
        <v>6400145</v>
      </c>
      <c r="D902" t="s">
        <v>122</v>
      </c>
      <c r="E902" t="s">
        <v>1739</v>
      </c>
      <c r="F902" t="s">
        <v>1739</v>
      </c>
      <c r="G902" s="4" t="s">
        <v>30</v>
      </c>
      <c r="H902" s="94">
        <v>44228</v>
      </c>
      <c r="I902" s="54" t="s">
        <v>1579</v>
      </c>
      <c r="J902" s="19" t="s">
        <v>1411</v>
      </c>
      <c r="K902" t="s">
        <v>1413</v>
      </c>
      <c r="L902" s="15" t="s">
        <v>1414</v>
      </c>
      <c r="M902" s="16">
        <v>81.7</v>
      </c>
      <c r="N902" s="16">
        <v>97.7</v>
      </c>
      <c r="P902" s="63">
        <v>45599</v>
      </c>
      <c r="Q902" s="63"/>
      <c r="R902" s="43"/>
      <c r="S902" s="32">
        <v>18.2224</v>
      </c>
      <c r="T902" s="68">
        <v>-66.013099999999994</v>
      </c>
    </row>
    <row r="903" spans="1:20" ht="14.45" customHeight="1" x14ac:dyDescent="0.25">
      <c r="A903" t="s">
        <v>48</v>
      </c>
      <c r="B903" s="4">
        <v>2106</v>
      </c>
      <c r="C903" s="4">
        <v>3602106</v>
      </c>
      <c r="D903" t="s">
        <v>122</v>
      </c>
      <c r="E903" t="s">
        <v>36</v>
      </c>
      <c r="F903" t="s">
        <v>36</v>
      </c>
      <c r="G903" s="4"/>
      <c r="H903" s="4"/>
      <c r="I903" s="54" t="s">
        <v>90</v>
      </c>
      <c r="J903" s="19" t="s">
        <v>1412</v>
      </c>
      <c r="K903" t="s">
        <v>1894</v>
      </c>
      <c r="L903" s="15" t="s">
        <v>1895</v>
      </c>
      <c r="M903" s="16">
        <v>84.7</v>
      </c>
      <c r="N903" s="16">
        <v>100.7</v>
      </c>
      <c r="P903" s="63">
        <v>45599</v>
      </c>
      <c r="Q903" s="63"/>
      <c r="R903" s="43"/>
      <c r="S903" s="32">
        <v>18.364999999999998</v>
      </c>
      <c r="T903" s="68">
        <v>-66.007099999999994</v>
      </c>
    </row>
    <row r="904" spans="1:20" ht="15" customHeight="1" x14ac:dyDescent="0.25">
      <c r="A904" t="s">
        <v>48</v>
      </c>
      <c r="B904" s="4">
        <v>823</v>
      </c>
      <c r="C904" s="4">
        <v>3606823</v>
      </c>
      <c r="D904" t="s">
        <v>122</v>
      </c>
      <c r="E904" t="s">
        <v>169</v>
      </c>
      <c r="F904" t="s">
        <v>169</v>
      </c>
      <c r="G904" s="4" t="s">
        <v>169</v>
      </c>
      <c r="H904" s="4" t="s">
        <v>2084</v>
      </c>
      <c r="I904" t="s">
        <v>90</v>
      </c>
      <c r="J904" s="1" t="s">
        <v>1416</v>
      </c>
      <c r="K904" t="s">
        <v>1471</v>
      </c>
      <c r="L904" s="1" t="s">
        <v>1527</v>
      </c>
      <c r="O904" s="4"/>
      <c r="P904" s="63">
        <v>45599</v>
      </c>
      <c r="Q904" s="106" t="s">
        <v>2159</v>
      </c>
      <c r="R904" s="43" t="s">
        <v>2144</v>
      </c>
      <c r="S904" s="32">
        <v>18.3369</v>
      </c>
      <c r="T904" s="68">
        <v>-65.978899999999996</v>
      </c>
    </row>
    <row r="905" spans="1:20" x14ac:dyDescent="0.25">
      <c r="A905" t="s">
        <v>48</v>
      </c>
      <c r="B905" s="4">
        <v>827</v>
      </c>
      <c r="C905" s="4">
        <v>3606827</v>
      </c>
      <c r="D905" t="s">
        <v>122</v>
      </c>
      <c r="E905" s="1" t="s">
        <v>36</v>
      </c>
      <c r="F905" s="1" t="s">
        <v>36</v>
      </c>
      <c r="G905" s="4"/>
      <c r="H905" s="4"/>
      <c r="I905" t="s">
        <v>90</v>
      </c>
      <c r="J905" s="1" t="s">
        <v>1419</v>
      </c>
      <c r="K905" s="10" t="s">
        <v>1473</v>
      </c>
      <c r="L905" s="10" t="s">
        <v>1893</v>
      </c>
      <c r="O905" s="4"/>
      <c r="P905" s="63">
        <v>45599</v>
      </c>
      <c r="Q905" s="106" t="s">
        <v>2159</v>
      </c>
      <c r="R905" s="4" t="s">
        <v>2140</v>
      </c>
      <c r="S905" s="32">
        <v>18.373799999999999</v>
      </c>
      <c r="T905" s="68">
        <v>-66.008099999999999</v>
      </c>
    </row>
    <row r="906" spans="1:20" x14ac:dyDescent="0.25">
      <c r="A906" t="s">
        <v>48</v>
      </c>
      <c r="B906" s="4">
        <v>3065</v>
      </c>
      <c r="C906" s="4">
        <v>3603065</v>
      </c>
      <c r="D906" t="s">
        <v>122</v>
      </c>
      <c r="E906" t="s">
        <v>169</v>
      </c>
      <c r="F906" t="s">
        <v>169</v>
      </c>
      <c r="G906" s="4"/>
      <c r="H906" s="4"/>
      <c r="I906" s="54" t="s">
        <v>90</v>
      </c>
      <c r="J906" s="19" t="s">
        <v>1411</v>
      </c>
      <c r="K906" t="s">
        <v>449</v>
      </c>
      <c r="L906" s="15" t="s">
        <v>1524</v>
      </c>
      <c r="O906" s="4"/>
      <c r="P906" s="63">
        <v>45599</v>
      </c>
      <c r="Q906" s="106" t="s">
        <v>2159</v>
      </c>
      <c r="R906" s="43" t="s">
        <v>2146</v>
      </c>
      <c r="S906" s="32" t="s">
        <v>1790</v>
      </c>
      <c r="T906" s="68"/>
    </row>
    <row r="907" spans="1:20" ht="14.45" customHeight="1" x14ac:dyDescent="0.3">
      <c r="A907" t="s">
        <v>57</v>
      </c>
      <c r="B907" s="4">
        <v>3212</v>
      </c>
      <c r="C907" s="4">
        <v>3603212</v>
      </c>
      <c r="D907" t="s">
        <v>144</v>
      </c>
      <c r="E907" t="s">
        <v>2046</v>
      </c>
      <c r="F907" t="s">
        <v>2046</v>
      </c>
      <c r="G907" s="4" t="s">
        <v>169</v>
      </c>
      <c r="H907" s="92">
        <v>44866</v>
      </c>
      <c r="I907" s="15" t="s">
        <v>81</v>
      </c>
      <c r="J907" s="19" t="s">
        <v>1421</v>
      </c>
      <c r="K907" t="s">
        <v>493</v>
      </c>
      <c r="L907" s="15" t="s">
        <v>818</v>
      </c>
      <c r="M907" s="16">
        <v>79.7</v>
      </c>
      <c r="N907" s="16">
        <v>96.7</v>
      </c>
      <c r="O907" s="16">
        <v>81.7</v>
      </c>
      <c r="P907" s="63">
        <v>45599</v>
      </c>
      <c r="Q907" s="63"/>
      <c r="R907" s="58"/>
      <c r="S907" s="27">
        <v>18.268626999999999</v>
      </c>
      <c r="T907" s="34">
        <v>-66.711453000000006</v>
      </c>
    </row>
    <row r="908" spans="1:20" x14ac:dyDescent="0.25">
      <c r="A908" t="s">
        <v>57</v>
      </c>
      <c r="B908" s="4">
        <v>559</v>
      </c>
      <c r="C908" s="4">
        <v>6400559</v>
      </c>
      <c r="D908" t="s">
        <v>144</v>
      </c>
      <c r="E908" t="s">
        <v>30</v>
      </c>
      <c r="F908" t="s">
        <v>30</v>
      </c>
      <c r="G908" s="4"/>
      <c r="H908" s="4"/>
      <c r="I908" s="15" t="s">
        <v>1584</v>
      </c>
      <c r="J908" s="19" t="s">
        <v>1421</v>
      </c>
      <c r="K908" t="s">
        <v>1426</v>
      </c>
      <c r="L908" s="15" t="s">
        <v>1427</v>
      </c>
      <c r="M908" s="16">
        <v>82.7</v>
      </c>
      <c r="N908" s="16">
        <v>98.7</v>
      </c>
      <c r="O908" s="16">
        <v>82.7</v>
      </c>
      <c r="P908" s="63">
        <v>45599</v>
      </c>
      <c r="Q908" s="63"/>
      <c r="R908" s="43"/>
      <c r="S908" s="27">
        <v>18.252177</v>
      </c>
      <c r="T908" s="34">
        <v>-66.678447000000006</v>
      </c>
    </row>
    <row r="909" spans="1:20" ht="14.45" customHeight="1" x14ac:dyDescent="0.25">
      <c r="A909" t="s">
        <v>57</v>
      </c>
      <c r="B909" s="4">
        <v>524</v>
      </c>
      <c r="C909" s="4">
        <v>6400524</v>
      </c>
      <c r="D909" t="s">
        <v>144</v>
      </c>
      <c r="E909" t="s">
        <v>30</v>
      </c>
      <c r="F909" t="s">
        <v>30</v>
      </c>
      <c r="G909" s="4"/>
      <c r="H909" s="4"/>
      <c r="I909" s="15" t="s">
        <v>1584</v>
      </c>
      <c r="J909" s="19" t="s">
        <v>1421</v>
      </c>
      <c r="K909" t="s">
        <v>1714</v>
      </c>
      <c r="L909" s="15" t="s">
        <v>1422</v>
      </c>
      <c r="M909" s="16">
        <v>82.7</v>
      </c>
      <c r="N909" s="16">
        <v>97.7</v>
      </c>
      <c r="P909" s="63">
        <v>45599</v>
      </c>
      <c r="Q909" s="63"/>
      <c r="R909" s="43"/>
      <c r="S909" s="27">
        <v>18.282166</v>
      </c>
      <c r="T909" s="34">
        <v>-66.708916000000002</v>
      </c>
    </row>
    <row r="910" spans="1:20" ht="18" customHeight="1" x14ac:dyDescent="0.25">
      <c r="A910" t="s">
        <v>57</v>
      </c>
      <c r="B910" s="4">
        <v>793</v>
      </c>
      <c r="C910" s="4">
        <v>6400793</v>
      </c>
      <c r="D910" t="s">
        <v>144</v>
      </c>
      <c r="E910" t="s">
        <v>1739</v>
      </c>
      <c r="F910" t="s">
        <v>1739</v>
      </c>
      <c r="G910" s="4" t="s">
        <v>30</v>
      </c>
      <c r="H910" s="94">
        <v>43891</v>
      </c>
      <c r="I910" s="15" t="s">
        <v>1584</v>
      </c>
      <c r="J910" s="19" t="s">
        <v>1421</v>
      </c>
      <c r="K910" t="s">
        <v>1748</v>
      </c>
      <c r="L910" s="15" t="s">
        <v>1428</v>
      </c>
      <c r="O910" s="4"/>
      <c r="P910" s="63">
        <v>45599</v>
      </c>
      <c r="Q910" s="106" t="s">
        <v>2159</v>
      </c>
      <c r="R910" s="43"/>
      <c r="S910" s="27">
        <v>18.267600000000002</v>
      </c>
      <c r="T910" s="34">
        <v>-66.7102</v>
      </c>
    </row>
    <row r="911" spans="1:20" x14ac:dyDescent="0.25">
      <c r="A911" t="s">
        <v>57</v>
      </c>
      <c r="B911" s="4">
        <v>2212</v>
      </c>
      <c r="C911" s="4">
        <v>3602212</v>
      </c>
      <c r="D911" t="s">
        <v>144</v>
      </c>
      <c r="E911" t="s">
        <v>36</v>
      </c>
      <c r="F911" t="s">
        <v>36</v>
      </c>
      <c r="G911" s="4"/>
      <c r="H911" s="4"/>
      <c r="I911" s="15" t="s">
        <v>81</v>
      </c>
      <c r="J911" s="19" t="s">
        <v>1421</v>
      </c>
      <c r="K911" t="s">
        <v>395</v>
      </c>
      <c r="L911" s="15" t="s">
        <v>737</v>
      </c>
      <c r="O911" s="4"/>
      <c r="P911" s="63">
        <v>45599</v>
      </c>
      <c r="Q911" s="106" t="s">
        <v>2159</v>
      </c>
      <c r="R911" s="43"/>
      <c r="S911" s="27">
        <v>18.242799999999999</v>
      </c>
      <c r="T911" s="34">
        <v>-66.664100000000005</v>
      </c>
    </row>
    <row r="912" spans="1:20" ht="14.45" customHeight="1" x14ac:dyDescent="0.25">
      <c r="A912" t="s">
        <v>57</v>
      </c>
      <c r="B912" s="4">
        <v>2213</v>
      </c>
      <c r="C912" s="4">
        <v>3602213</v>
      </c>
      <c r="D912" t="s">
        <v>144</v>
      </c>
      <c r="E912" t="s">
        <v>36</v>
      </c>
      <c r="F912" t="s">
        <v>36</v>
      </c>
      <c r="G912" s="4"/>
      <c r="H912" s="4"/>
      <c r="I912" s="15" t="s">
        <v>81</v>
      </c>
      <c r="J912" s="19" t="s">
        <v>1421</v>
      </c>
      <c r="K912" t="s">
        <v>396</v>
      </c>
      <c r="L912" s="15" t="s">
        <v>738</v>
      </c>
      <c r="O912" s="4"/>
      <c r="P912" s="63">
        <v>45599</v>
      </c>
      <c r="Q912" s="106" t="s">
        <v>2159</v>
      </c>
      <c r="R912" s="43"/>
      <c r="S912" s="27">
        <v>18.269200000000001</v>
      </c>
      <c r="T912" s="34">
        <v>-66.704300000000003</v>
      </c>
    </row>
    <row r="913" spans="1:20" ht="14.45" customHeight="1" x14ac:dyDescent="0.25">
      <c r="A913" t="s">
        <v>57</v>
      </c>
      <c r="B913" s="4">
        <v>546</v>
      </c>
      <c r="C913" s="4">
        <v>6400546</v>
      </c>
      <c r="D913" t="s">
        <v>144</v>
      </c>
      <c r="E913" t="s">
        <v>30</v>
      </c>
      <c r="F913" t="s">
        <v>30</v>
      </c>
      <c r="G913" s="4"/>
      <c r="H913" s="4"/>
      <c r="I913" s="15" t="s">
        <v>1584</v>
      </c>
      <c r="J913" s="19" t="s">
        <v>1423</v>
      </c>
      <c r="K913" t="s">
        <v>1424</v>
      </c>
      <c r="L913" s="15" t="s">
        <v>1425</v>
      </c>
      <c r="O913" s="4"/>
      <c r="P913" s="63">
        <v>45599</v>
      </c>
      <c r="Q913" s="106" t="s">
        <v>2159</v>
      </c>
      <c r="R913" s="43"/>
      <c r="S913" s="27">
        <v>18.292278</v>
      </c>
      <c r="T913" s="34">
        <v>-66.802139999999994</v>
      </c>
    </row>
    <row r="914" spans="1:20" x14ac:dyDescent="0.25">
      <c r="A914" t="s">
        <v>57</v>
      </c>
      <c r="B914" s="4">
        <v>6533</v>
      </c>
      <c r="C914" s="185">
        <v>3606533</v>
      </c>
      <c r="D914" s="187" t="s">
        <v>144</v>
      </c>
      <c r="E914" s="187" t="s">
        <v>23</v>
      </c>
      <c r="F914" s="187" t="s">
        <v>23</v>
      </c>
      <c r="G914" s="185"/>
      <c r="H914" s="185"/>
      <c r="I914" s="15" t="s">
        <v>81</v>
      </c>
      <c r="J914" s="19" t="s">
        <v>1421</v>
      </c>
      <c r="K914" s="187" t="s">
        <v>539</v>
      </c>
      <c r="L914" s="15" t="s">
        <v>881</v>
      </c>
      <c r="O914" s="4"/>
      <c r="P914" s="63">
        <v>45599</v>
      </c>
      <c r="Q914" s="106" t="s">
        <v>2159</v>
      </c>
      <c r="R914" s="43"/>
      <c r="T914" s="34"/>
    </row>
    <row r="915" spans="1:20" x14ac:dyDescent="0.25">
      <c r="A915" t="s">
        <v>55</v>
      </c>
      <c r="B915" s="4">
        <v>326</v>
      </c>
      <c r="C915" s="185">
        <v>3400326</v>
      </c>
      <c r="D915" s="187" t="s">
        <v>131</v>
      </c>
      <c r="E915" s="187" t="s">
        <v>23</v>
      </c>
      <c r="F915" s="187" t="s">
        <v>1729</v>
      </c>
      <c r="G915" s="185" t="s">
        <v>30</v>
      </c>
      <c r="H915" s="185"/>
      <c r="I915" s="15" t="s">
        <v>1582</v>
      </c>
      <c r="J915" s="19" t="s">
        <v>1429</v>
      </c>
      <c r="K915" t="s">
        <v>1743</v>
      </c>
      <c r="L915" s="15" t="s">
        <v>1432</v>
      </c>
      <c r="M915" s="16">
        <v>78.7</v>
      </c>
      <c r="N915" s="16">
        <v>93.7</v>
      </c>
      <c r="O915" s="16">
        <v>77.7</v>
      </c>
      <c r="P915" s="63">
        <v>45599</v>
      </c>
      <c r="Q915" s="63"/>
      <c r="R915" s="43"/>
      <c r="S915" s="27">
        <v>18.414239501649501</v>
      </c>
      <c r="T915" s="34">
        <v>-66.311575186168</v>
      </c>
    </row>
    <row r="916" spans="1:20" x14ac:dyDescent="0.25">
      <c r="A916" t="s">
        <v>55</v>
      </c>
      <c r="B916" s="4">
        <v>1286</v>
      </c>
      <c r="C916" s="4">
        <v>3601286</v>
      </c>
      <c r="D916" t="s">
        <v>131</v>
      </c>
      <c r="E916" t="s">
        <v>23</v>
      </c>
      <c r="F916" t="s">
        <v>1572</v>
      </c>
      <c r="G916" s="4"/>
      <c r="H916" s="4"/>
      <c r="I916" s="15" t="s">
        <v>98</v>
      </c>
      <c r="J916" s="19" t="s">
        <v>1430</v>
      </c>
      <c r="K916" t="s">
        <v>216</v>
      </c>
      <c r="L916" s="15" t="s">
        <v>664</v>
      </c>
      <c r="M916" s="16">
        <v>78.7</v>
      </c>
      <c r="N916" s="16">
        <v>93.7</v>
      </c>
      <c r="O916" s="16">
        <v>77.7</v>
      </c>
      <c r="P916" s="63">
        <v>45599</v>
      </c>
      <c r="Q916" s="63"/>
      <c r="R916" s="43"/>
      <c r="S916" s="27">
        <v>18.434776421492799</v>
      </c>
      <c r="T916" s="34">
        <v>-66.334981804956399</v>
      </c>
    </row>
    <row r="917" spans="1:20" x14ac:dyDescent="0.25">
      <c r="A917" t="s">
        <v>55</v>
      </c>
      <c r="B917" s="4">
        <v>1052</v>
      </c>
      <c r="C917" s="4">
        <v>3601052</v>
      </c>
      <c r="D917" t="s">
        <v>131</v>
      </c>
      <c r="E917" t="s">
        <v>22</v>
      </c>
      <c r="F917" t="s">
        <v>22</v>
      </c>
      <c r="G917" s="4"/>
      <c r="H917" s="4"/>
      <c r="I917" s="15" t="s">
        <v>98</v>
      </c>
      <c r="J917" s="19" t="s">
        <v>1429</v>
      </c>
      <c r="K917" t="s">
        <v>1911</v>
      </c>
      <c r="L917" s="15" t="s">
        <v>1910</v>
      </c>
      <c r="M917" s="16">
        <v>78.7</v>
      </c>
      <c r="N917" s="16">
        <v>93.7</v>
      </c>
      <c r="O917" s="16">
        <v>78.7</v>
      </c>
      <c r="P917" s="63">
        <v>45599</v>
      </c>
      <c r="Q917" s="63"/>
      <c r="R917" s="43"/>
      <c r="S917" s="27">
        <v>18.4124395903684</v>
      </c>
      <c r="T917" s="34">
        <v>-66.306660919471696</v>
      </c>
    </row>
    <row r="918" spans="1:20" x14ac:dyDescent="0.25">
      <c r="A918" t="s">
        <v>55</v>
      </c>
      <c r="B918" s="4">
        <v>259</v>
      </c>
      <c r="C918" s="4">
        <v>6400259</v>
      </c>
      <c r="D918" t="s">
        <v>131</v>
      </c>
      <c r="E918" t="s">
        <v>1739</v>
      </c>
      <c r="F918" t="s">
        <v>1739</v>
      </c>
      <c r="G918" s="4" t="s">
        <v>30</v>
      </c>
      <c r="H918" s="4"/>
      <c r="I918" s="15" t="s">
        <v>1582</v>
      </c>
      <c r="J918" s="19" t="s">
        <v>1429</v>
      </c>
      <c r="K918" t="s">
        <v>1715</v>
      </c>
      <c r="L918" s="15" t="s">
        <v>1431</v>
      </c>
      <c r="M918" s="16">
        <v>81.7</v>
      </c>
      <c r="N918" s="16">
        <v>98.7</v>
      </c>
      <c r="O918" s="16">
        <v>84.7</v>
      </c>
      <c r="P918" s="63">
        <v>45599</v>
      </c>
      <c r="Q918" s="63"/>
      <c r="R918" s="43"/>
      <c r="S918" s="27">
        <v>18.413262801001501</v>
      </c>
      <c r="T918" s="34">
        <v>-66.317309968359595</v>
      </c>
    </row>
    <row r="919" spans="1:20" x14ac:dyDescent="0.25">
      <c r="A919" t="s">
        <v>55</v>
      </c>
      <c r="B919" s="4">
        <v>1051</v>
      </c>
      <c r="C919" s="4">
        <v>3601051</v>
      </c>
      <c r="D919" t="s">
        <v>131</v>
      </c>
      <c r="E919" t="s">
        <v>22</v>
      </c>
      <c r="F919" t="s">
        <v>22</v>
      </c>
      <c r="G919" s="4"/>
      <c r="H919" s="4"/>
      <c r="I919" s="15" t="s">
        <v>98</v>
      </c>
      <c r="J919" s="19" t="s">
        <v>1429</v>
      </c>
      <c r="K919" t="s">
        <v>197</v>
      </c>
      <c r="L919" s="15" t="s">
        <v>582</v>
      </c>
      <c r="M919" s="16">
        <v>78.7</v>
      </c>
      <c r="N919" s="16">
        <v>93.7</v>
      </c>
      <c r="P919" s="63">
        <v>45599</v>
      </c>
      <c r="Q919" s="63"/>
      <c r="R919" s="43"/>
      <c r="S919" s="27">
        <v>18.413399999999999</v>
      </c>
      <c r="T919" s="34">
        <v>-66.307500000000005</v>
      </c>
    </row>
    <row r="920" spans="1:20" x14ac:dyDescent="0.25">
      <c r="A920" t="s">
        <v>55</v>
      </c>
      <c r="B920" s="4">
        <v>2028</v>
      </c>
      <c r="C920" s="4">
        <v>3602028</v>
      </c>
      <c r="D920" t="s">
        <v>131</v>
      </c>
      <c r="E920" t="s">
        <v>36</v>
      </c>
      <c r="F920" t="s">
        <v>36</v>
      </c>
      <c r="G920" s="4"/>
      <c r="H920" s="4"/>
      <c r="I920" s="15" t="s">
        <v>98</v>
      </c>
      <c r="J920" s="19" t="s">
        <v>1429</v>
      </c>
      <c r="K920" t="s">
        <v>312</v>
      </c>
      <c r="L920" s="15" t="s">
        <v>679</v>
      </c>
      <c r="M920" s="16">
        <v>82.7</v>
      </c>
      <c r="N920" s="16">
        <v>99.7</v>
      </c>
      <c r="P920" s="63">
        <v>45599</v>
      </c>
      <c r="Q920" s="63"/>
      <c r="R920" s="43"/>
      <c r="S920" s="27">
        <v>18.4139693982975</v>
      </c>
      <c r="T920" s="34">
        <v>-66.328352625730503</v>
      </c>
    </row>
    <row r="921" spans="1:20" x14ac:dyDescent="0.25">
      <c r="A921" t="s">
        <v>55</v>
      </c>
      <c r="B921" s="4">
        <v>996</v>
      </c>
      <c r="C921" s="4">
        <v>6400996</v>
      </c>
      <c r="D921" t="s">
        <v>131</v>
      </c>
      <c r="E921" t="s">
        <v>30</v>
      </c>
      <c r="F921" t="s">
        <v>30</v>
      </c>
      <c r="G921" s="4"/>
      <c r="H921" s="4"/>
      <c r="I921" s="15" t="s">
        <v>1582</v>
      </c>
      <c r="J921" s="19" t="s">
        <v>1118</v>
      </c>
      <c r="K921" t="s">
        <v>1642</v>
      </c>
      <c r="L921" s="15" t="s">
        <v>1433</v>
      </c>
      <c r="M921" s="16">
        <v>82.7</v>
      </c>
      <c r="N921" s="16">
        <v>100.7</v>
      </c>
      <c r="P921" s="63">
        <v>45599</v>
      </c>
      <c r="Q921" s="63"/>
      <c r="R921" s="43"/>
      <c r="S921" s="27">
        <v>18.467910846155</v>
      </c>
      <c r="T921" s="34">
        <v>-66.330793003708607</v>
      </c>
    </row>
    <row r="922" spans="1:20" x14ac:dyDescent="0.25">
      <c r="A922" t="s">
        <v>55</v>
      </c>
      <c r="B922" s="4">
        <v>830</v>
      </c>
      <c r="C922" s="4">
        <v>3606830</v>
      </c>
      <c r="D922" t="s">
        <v>131</v>
      </c>
      <c r="E922" t="s">
        <v>169</v>
      </c>
      <c r="F922" t="s">
        <v>169</v>
      </c>
      <c r="G922" s="4" t="s">
        <v>224</v>
      </c>
      <c r="H922" s="4"/>
      <c r="I922" t="s">
        <v>98</v>
      </c>
      <c r="J922" s="1" t="s">
        <v>1429</v>
      </c>
      <c r="K922" s="187" t="s">
        <v>224</v>
      </c>
      <c r="L922" s="188" t="s">
        <v>1926</v>
      </c>
      <c r="M922" s="16" t="s">
        <v>59</v>
      </c>
      <c r="N922" s="16" t="s">
        <v>59</v>
      </c>
      <c r="O922" s="4"/>
      <c r="P922" s="63">
        <v>45599</v>
      </c>
      <c r="Q922" s="106" t="s">
        <v>2159</v>
      </c>
      <c r="R922" s="4"/>
      <c r="S922" s="27">
        <v>18.414100000000001</v>
      </c>
      <c r="T922" s="34">
        <v>-66.314099999999996</v>
      </c>
    </row>
    <row r="923" spans="1:20" x14ac:dyDescent="0.25">
      <c r="A923" t="s">
        <v>55</v>
      </c>
      <c r="B923" s="4">
        <v>440</v>
      </c>
      <c r="C923" s="4">
        <v>6400440</v>
      </c>
      <c r="D923" t="s">
        <v>127</v>
      </c>
      <c r="E923" t="s">
        <v>23</v>
      </c>
      <c r="F923" t="s">
        <v>2028</v>
      </c>
      <c r="G923" s="4" t="s">
        <v>30</v>
      </c>
      <c r="H923" s="4"/>
      <c r="I923" s="15" t="s">
        <v>1582</v>
      </c>
      <c r="J923" s="19" t="s">
        <v>87</v>
      </c>
      <c r="K923" t="s">
        <v>1718</v>
      </c>
      <c r="L923" s="15" t="s">
        <v>1439</v>
      </c>
      <c r="M923" s="16">
        <v>77.7</v>
      </c>
      <c r="N923" s="16">
        <v>93.7</v>
      </c>
      <c r="O923" s="16">
        <v>78.7</v>
      </c>
      <c r="P923" s="63">
        <v>45599</v>
      </c>
      <c r="Q923" s="63"/>
      <c r="R923" s="43"/>
      <c r="S923" s="27">
        <v>18.4466173222274</v>
      </c>
      <c r="T923" s="34">
        <v>-66.3943344101382</v>
      </c>
    </row>
    <row r="924" spans="1:20" x14ac:dyDescent="0.25">
      <c r="A924" t="s">
        <v>55</v>
      </c>
      <c r="B924" s="4">
        <v>1073</v>
      </c>
      <c r="C924" s="4">
        <v>3601073</v>
      </c>
      <c r="D924" t="s">
        <v>127</v>
      </c>
      <c r="E924" t="s">
        <v>23</v>
      </c>
      <c r="F924" t="s">
        <v>1572</v>
      </c>
      <c r="G924" s="4"/>
      <c r="H924" s="4"/>
      <c r="I924" s="15" t="s">
        <v>86</v>
      </c>
      <c r="J924" s="19" t="s">
        <v>87</v>
      </c>
      <c r="K924" t="s">
        <v>216</v>
      </c>
      <c r="L924" s="15" t="s">
        <v>594</v>
      </c>
      <c r="M924" s="16">
        <v>78.7</v>
      </c>
      <c r="N924" s="16">
        <v>93.7</v>
      </c>
      <c r="O924" s="16">
        <v>78.7</v>
      </c>
      <c r="P924" s="63">
        <v>45599</v>
      </c>
      <c r="Q924" s="63"/>
      <c r="R924" s="43"/>
      <c r="S924" s="27">
        <v>18.445599999999999</v>
      </c>
      <c r="T924" s="34" t="s">
        <v>2000</v>
      </c>
    </row>
    <row r="925" spans="1:20" x14ac:dyDescent="0.25">
      <c r="A925" t="s">
        <v>55</v>
      </c>
      <c r="B925" s="4">
        <v>1074</v>
      </c>
      <c r="C925" s="4">
        <v>3601074</v>
      </c>
      <c r="D925" t="s">
        <v>127</v>
      </c>
      <c r="E925" t="s">
        <v>22</v>
      </c>
      <c r="F925" t="s">
        <v>22</v>
      </c>
      <c r="G925" s="4"/>
      <c r="H925" s="4"/>
      <c r="I925" s="15" t="s">
        <v>86</v>
      </c>
      <c r="J925" s="19" t="s">
        <v>87</v>
      </c>
      <c r="K925" t="s">
        <v>217</v>
      </c>
      <c r="L925" s="15" t="s">
        <v>595</v>
      </c>
      <c r="M925" s="16">
        <v>78.7</v>
      </c>
      <c r="N925" s="16">
        <v>93.7</v>
      </c>
      <c r="O925" s="16">
        <v>78.7</v>
      </c>
      <c r="P925" s="63">
        <v>45599</v>
      </c>
      <c r="Q925" s="63"/>
      <c r="R925" s="43"/>
      <c r="S925" s="27">
        <v>18.446071924347699</v>
      </c>
      <c r="T925" s="34">
        <v>-66.403681766037593</v>
      </c>
    </row>
    <row r="926" spans="1:20" ht="14.45" customHeight="1" x14ac:dyDescent="0.25">
      <c r="A926" t="s">
        <v>55</v>
      </c>
      <c r="B926" s="4">
        <v>6852</v>
      </c>
      <c r="C926" s="4">
        <v>3606852</v>
      </c>
      <c r="D926" t="s">
        <v>127</v>
      </c>
      <c r="E926" t="s">
        <v>22</v>
      </c>
      <c r="F926" t="s">
        <v>22</v>
      </c>
      <c r="G926" s="4"/>
      <c r="H926" s="4"/>
      <c r="I926" s="15" t="s">
        <v>86</v>
      </c>
      <c r="J926" s="19" t="s">
        <v>87</v>
      </c>
      <c r="K926" t="s">
        <v>1548</v>
      </c>
      <c r="L926" s="15" t="s">
        <v>1547</v>
      </c>
      <c r="M926" s="16">
        <v>79.7</v>
      </c>
      <c r="N926" s="16">
        <v>94.7</v>
      </c>
      <c r="O926" s="16">
        <v>79.7</v>
      </c>
      <c r="P926" s="63">
        <v>45599</v>
      </c>
      <c r="Q926" s="63"/>
      <c r="R926" s="43"/>
      <c r="S926" s="27">
        <v>18.441336445785499</v>
      </c>
      <c r="T926" s="34">
        <v>-66.355502260219794</v>
      </c>
    </row>
    <row r="927" spans="1:20" ht="14.45" customHeight="1" x14ac:dyDescent="0.25">
      <c r="A927" t="s">
        <v>55</v>
      </c>
      <c r="B927" s="4">
        <v>1076</v>
      </c>
      <c r="C927" s="4">
        <v>3601076</v>
      </c>
      <c r="D927" t="s">
        <v>127</v>
      </c>
      <c r="E927" t="s">
        <v>22</v>
      </c>
      <c r="F927" t="s">
        <v>22</v>
      </c>
      <c r="G927" s="4"/>
      <c r="H927" s="4"/>
      <c r="I927" s="15" t="s">
        <v>86</v>
      </c>
      <c r="J927" s="19" t="s">
        <v>87</v>
      </c>
      <c r="K927" t="s">
        <v>218</v>
      </c>
      <c r="L927" s="15" t="s">
        <v>596</v>
      </c>
      <c r="M927" s="16">
        <v>78.7</v>
      </c>
      <c r="N927" s="16">
        <v>95.7</v>
      </c>
      <c r="O927" s="16">
        <v>79.7</v>
      </c>
      <c r="P927" s="63">
        <v>45599</v>
      </c>
      <c r="Q927" s="63"/>
      <c r="R927" s="43"/>
      <c r="S927" s="27">
        <v>18.4434</v>
      </c>
      <c r="T927" s="34">
        <v>-66.417100000000005</v>
      </c>
    </row>
    <row r="928" spans="1:20" ht="18" customHeight="1" x14ac:dyDescent="0.25">
      <c r="A928" t="s">
        <v>55</v>
      </c>
      <c r="B928" s="4">
        <v>280</v>
      </c>
      <c r="C928" s="4">
        <v>6400280</v>
      </c>
      <c r="D928" t="s">
        <v>127</v>
      </c>
      <c r="E928" t="s">
        <v>1739</v>
      </c>
      <c r="F928" t="s">
        <v>1739</v>
      </c>
      <c r="G928" s="4" t="s">
        <v>30</v>
      </c>
      <c r="H928" s="4"/>
      <c r="I928" s="15" t="s">
        <v>1582</v>
      </c>
      <c r="J928" s="19" t="s">
        <v>87</v>
      </c>
      <c r="K928" s="20" t="s">
        <v>2120</v>
      </c>
      <c r="L928" s="15" t="s">
        <v>1435</v>
      </c>
      <c r="M928" s="16">
        <v>79.7</v>
      </c>
      <c r="N928" s="16">
        <v>95.7</v>
      </c>
      <c r="O928" s="16">
        <v>81.7</v>
      </c>
      <c r="P928" s="63">
        <v>45599</v>
      </c>
      <c r="Q928" s="106"/>
      <c r="R928" s="43"/>
      <c r="S928" s="27">
        <v>18.446399744067101</v>
      </c>
      <c r="T928" s="34">
        <v>-66.403485895605797</v>
      </c>
    </row>
    <row r="929" spans="1:20" x14ac:dyDescent="0.25">
      <c r="A929" t="s">
        <v>55</v>
      </c>
      <c r="B929" s="4">
        <v>831</v>
      </c>
      <c r="C929" s="4">
        <v>3606831</v>
      </c>
      <c r="D929" t="s">
        <v>127</v>
      </c>
      <c r="E929" s="10" t="s">
        <v>170</v>
      </c>
      <c r="F929" s="10" t="s">
        <v>170</v>
      </c>
      <c r="G929" s="11"/>
      <c r="H929" s="11"/>
      <c r="I929" t="s">
        <v>86</v>
      </c>
      <c r="J929" s="66" t="s">
        <v>87</v>
      </c>
      <c r="K929" s="10" t="s">
        <v>1474</v>
      </c>
      <c r="L929" s="10" t="s">
        <v>1546</v>
      </c>
      <c r="M929" s="16">
        <v>79.7</v>
      </c>
      <c r="N929" s="16">
        <v>99.7</v>
      </c>
      <c r="O929" s="16">
        <v>83.7</v>
      </c>
      <c r="P929" s="63">
        <v>45599</v>
      </c>
      <c r="Q929" s="63"/>
      <c r="R929" s="11"/>
      <c r="S929" s="27">
        <v>18.446364558859699</v>
      </c>
      <c r="T929" s="34">
        <v>-66.389775806413994</v>
      </c>
    </row>
    <row r="930" spans="1:20" ht="14.45" customHeight="1" x14ac:dyDescent="0.25">
      <c r="A930" t="s">
        <v>55</v>
      </c>
      <c r="B930" s="4">
        <v>6781</v>
      </c>
      <c r="C930" s="4">
        <v>3606781</v>
      </c>
      <c r="D930" t="s">
        <v>127</v>
      </c>
      <c r="E930" t="s">
        <v>36</v>
      </c>
      <c r="F930" t="s">
        <v>36</v>
      </c>
      <c r="G930" s="4"/>
      <c r="H930" s="4"/>
      <c r="I930" s="15" t="s">
        <v>86</v>
      </c>
      <c r="J930" s="19" t="s">
        <v>87</v>
      </c>
      <c r="K930" t="s">
        <v>384</v>
      </c>
      <c r="L930" s="15" t="s">
        <v>726</v>
      </c>
      <c r="M930" s="16">
        <v>77.7</v>
      </c>
      <c r="N930" s="16">
        <v>96.7</v>
      </c>
      <c r="O930" s="16">
        <v>85.7</v>
      </c>
      <c r="P930" s="63">
        <v>45599</v>
      </c>
      <c r="Q930" s="63"/>
      <c r="R930" s="43"/>
      <c r="S930" s="27">
        <v>18.4456599153831</v>
      </c>
      <c r="T930" s="34">
        <v>-66.375870167731705</v>
      </c>
    </row>
    <row r="931" spans="1:20" x14ac:dyDescent="0.25">
      <c r="A931" t="s">
        <v>55</v>
      </c>
      <c r="B931" s="4">
        <v>2015</v>
      </c>
      <c r="C931" s="4">
        <v>3602015</v>
      </c>
      <c r="D931" t="s">
        <v>127</v>
      </c>
      <c r="E931" t="s">
        <v>36</v>
      </c>
      <c r="F931" t="s">
        <v>36</v>
      </c>
      <c r="G931" s="4"/>
      <c r="H931" s="4"/>
      <c r="I931" s="15" t="s">
        <v>86</v>
      </c>
      <c r="J931" s="19" t="s">
        <v>87</v>
      </c>
      <c r="K931" t="s">
        <v>301</v>
      </c>
      <c r="L931" s="15" t="s">
        <v>674</v>
      </c>
      <c r="M931" s="16">
        <v>79.7</v>
      </c>
      <c r="N931" s="16">
        <v>97.7</v>
      </c>
      <c r="O931" s="16">
        <v>85.7</v>
      </c>
      <c r="P931" s="63">
        <v>45599</v>
      </c>
      <c r="Q931" s="63"/>
      <c r="R931" s="43"/>
      <c r="S931" s="27">
        <v>18.4435962751941</v>
      </c>
      <c r="T931" s="34">
        <v>-66.414910573848104</v>
      </c>
    </row>
    <row r="932" spans="1:20" x14ac:dyDescent="0.25">
      <c r="A932" t="s">
        <v>55</v>
      </c>
      <c r="B932" s="4">
        <v>2029</v>
      </c>
      <c r="C932" s="4">
        <v>3602029</v>
      </c>
      <c r="D932" t="s">
        <v>127</v>
      </c>
      <c r="E932" t="s">
        <v>36</v>
      </c>
      <c r="F932" t="s">
        <v>36</v>
      </c>
      <c r="G932" s="4"/>
      <c r="H932" s="4"/>
      <c r="I932" s="15" t="s">
        <v>86</v>
      </c>
      <c r="J932" s="19" t="s">
        <v>87</v>
      </c>
      <c r="K932" t="s">
        <v>313</v>
      </c>
      <c r="L932" s="15" t="s">
        <v>1897</v>
      </c>
      <c r="M932" s="16">
        <v>82.7</v>
      </c>
      <c r="N932" s="16">
        <v>98.7</v>
      </c>
      <c r="O932" s="16">
        <v>87.7</v>
      </c>
      <c r="P932" s="63">
        <v>45599</v>
      </c>
      <c r="Q932" s="63"/>
      <c r="R932" s="43"/>
      <c r="S932" s="27">
        <v>18.445599999999999</v>
      </c>
      <c r="T932" s="34">
        <v>-66.377600000000001</v>
      </c>
    </row>
    <row r="933" spans="1:20" x14ac:dyDescent="0.25">
      <c r="A933" t="s">
        <v>55</v>
      </c>
      <c r="B933" s="4">
        <v>973</v>
      </c>
      <c r="C933" s="4">
        <v>6400973</v>
      </c>
      <c r="D933" t="s">
        <v>127</v>
      </c>
      <c r="E933" t="s">
        <v>30</v>
      </c>
      <c r="F933" t="s">
        <v>30</v>
      </c>
      <c r="G933" s="4"/>
      <c r="H933" s="4"/>
      <c r="I933" s="15" t="s">
        <v>1582</v>
      </c>
      <c r="J933" s="19" t="s">
        <v>1436</v>
      </c>
      <c r="K933" t="s">
        <v>1595</v>
      </c>
      <c r="L933" s="15" t="s">
        <v>1440</v>
      </c>
      <c r="M933" s="16">
        <v>79.7</v>
      </c>
      <c r="N933" s="16">
        <v>99.7</v>
      </c>
      <c r="O933" s="16">
        <v>105.7</v>
      </c>
      <c r="P933" s="63">
        <v>45599</v>
      </c>
      <c r="Q933" s="63"/>
      <c r="R933" s="43"/>
      <c r="S933" s="27">
        <v>18.4877</v>
      </c>
      <c r="T933" s="34">
        <v>-66.4114</v>
      </c>
    </row>
    <row r="934" spans="1:20" ht="14.45" customHeight="1" x14ac:dyDescent="0.25">
      <c r="A934" t="s">
        <v>55</v>
      </c>
      <c r="B934" s="4">
        <v>992</v>
      </c>
      <c r="C934" s="64">
        <v>6400992</v>
      </c>
      <c r="D934" s="65" t="s">
        <v>127</v>
      </c>
      <c r="E934" s="65" t="s">
        <v>22</v>
      </c>
      <c r="F934" s="65" t="s">
        <v>22</v>
      </c>
      <c r="G934" s="64"/>
      <c r="H934" s="64"/>
      <c r="I934" s="25" t="s">
        <v>1483</v>
      </c>
      <c r="J934" s="24" t="s">
        <v>87</v>
      </c>
      <c r="K934" s="65" t="s">
        <v>1720</v>
      </c>
      <c r="L934" s="25" t="s">
        <v>1441</v>
      </c>
      <c r="M934" s="16">
        <v>77.7</v>
      </c>
      <c r="N934" s="16">
        <v>93.7</v>
      </c>
      <c r="P934" s="63">
        <v>45599</v>
      </c>
      <c r="Q934" s="106"/>
      <c r="R934" s="45"/>
      <c r="S934" s="27">
        <v>18.4465</v>
      </c>
      <c r="T934" s="34">
        <v>-66.403499999999994</v>
      </c>
    </row>
    <row r="935" spans="1:20" ht="14.45" customHeight="1" x14ac:dyDescent="0.3">
      <c r="A935" t="s">
        <v>55</v>
      </c>
      <c r="B935" s="4">
        <v>3066</v>
      </c>
      <c r="C935" s="185">
        <v>3603066</v>
      </c>
      <c r="D935" s="187" t="s">
        <v>127</v>
      </c>
      <c r="E935" s="187" t="s">
        <v>2046</v>
      </c>
      <c r="F935" s="187" t="s">
        <v>2046</v>
      </c>
      <c r="G935" s="185" t="s">
        <v>169</v>
      </c>
      <c r="H935" s="190">
        <v>44896</v>
      </c>
      <c r="I935" s="15" t="s">
        <v>86</v>
      </c>
      <c r="J935" s="19" t="s">
        <v>87</v>
      </c>
      <c r="K935" s="187" t="s">
        <v>450</v>
      </c>
      <c r="L935" s="15" t="s">
        <v>783</v>
      </c>
      <c r="M935" s="16">
        <v>79.7</v>
      </c>
      <c r="N935" s="16">
        <v>95.7</v>
      </c>
      <c r="P935" s="63">
        <v>45599</v>
      </c>
      <c r="Q935" s="63"/>
      <c r="R935" s="58"/>
      <c r="S935" s="27">
        <v>18.4466</v>
      </c>
      <c r="T935" s="34">
        <v>-66.387500000000003</v>
      </c>
    </row>
    <row r="936" spans="1:20" x14ac:dyDescent="0.25">
      <c r="A936" t="s">
        <v>55</v>
      </c>
      <c r="B936" s="4">
        <v>361</v>
      </c>
      <c r="C936" s="4">
        <v>6400361</v>
      </c>
      <c r="D936" t="s">
        <v>127</v>
      </c>
      <c r="E936" t="s">
        <v>22</v>
      </c>
      <c r="F936" t="s">
        <v>22</v>
      </c>
      <c r="G936" s="4" t="s">
        <v>30</v>
      </c>
      <c r="H936" s="94">
        <v>44256</v>
      </c>
      <c r="I936" s="15" t="s">
        <v>1582</v>
      </c>
      <c r="J936" s="19" t="s">
        <v>1436</v>
      </c>
      <c r="K936" t="s">
        <v>2017</v>
      </c>
      <c r="L936" s="15" t="s">
        <v>1437</v>
      </c>
      <c r="M936" s="16">
        <v>79.7</v>
      </c>
      <c r="N936" s="16">
        <v>95.7</v>
      </c>
      <c r="P936" s="63">
        <v>45599</v>
      </c>
      <c r="Q936" s="63"/>
      <c r="R936" s="43"/>
      <c r="S936" s="27">
        <v>18.4832</v>
      </c>
      <c r="T936" s="34">
        <v>-66.421000000000006</v>
      </c>
    </row>
    <row r="937" spans="1:20" ht="14.45" customHeight="1" x14ac:dyDescent="0.25">
      <c r="A937" t="s">
        <v>55</v>
      </c>
      <c r="B937" s="4">
        <v>180</v>
      </c>
      <c r="C937" s="4">
        <v>6400180</v>
      </c>
      <c r="D937" t="s">
        <v>127</v>
      </c>
      <c r="E937" t="s">
        <v>1739</v>
      </c>
      <c r="F937" t="s">
        <v>1739</v>
      </c>
      <c r="G937" s="4" t="s">
        <v>30</v>
      </c>
      <c r="H937" s="94">
        <v>44256</v>
      </c>
      <c r="I937" s="15" t="s">
        <v>1582</v>
      </c>
      <c r="J937" s="19" t="s">
        <v>87</v>
      </c>
      <c r="K937" t="s">
        <v>1716</v>
      </c>
      <c r="L937" s="15" t="s">
        <v>1434</v>
      </c>
      <c r="M937" s="16">
        <v>81.7</v>
      </c>
      <c r="N937" s="16">
        <v>99.7</v>
      </c>
      <c r="P937" s="63">
        <v>45599</v>
      </c>
      <c r="Q937" s="63"/>
      <c r="R937" s="43"/>
      <c r="S937" s="27">
        <v>18.445730943493501</v>
      </c>
      <c r="T937" s="34">
        <v>-66.378471999187497</v>
      </c>
    </row>
    <row r="938" spans="1:20" ht="14.45" customHeight="1" x14ac:dyDescent="0.25">
      <c r="A938" t="s">
        <v>55</v>
      </c>
      <c r="B938" s="4">
        <v>969</v>
      </c>
      <c r="C938" s="4">
        <v>6400969</v>
      </c>
      <c r="D938" t="s">
        <v>127</v>
      </c>
      <c r="E938" s="10" t="s">
        <v>1739</v>
      </c>
      <c r="F938" s="10" t="s">
        <v>1739</v>
      </c>
      <c r="G938" s="11" t="s">
        <v>30</v>
      </c>
      <c r="H938" s="11"/>
      <c r="I938" t="s">
        <v>1582</v>
      </c>
      <c r="J938" s="66" t="s">
        <v>1476</v>
      </c>
      <c r="K938" t="s">
        <v>1719</v>
      </c>
      <c r="L938" s="10" t="s">
        <v>1475</v>
      </c>
      <c r="M938" s="16">
        <v>79.7</v>
      </c>
      <c r="P938" s="63">
        <v>45599</v>
      </c>
      <c r="Q938" s="63"/>
      <c r="R938" s="11"/>
      <c r="S938" s="27">
        <v>18.432255823269902</v>
      </c>
      <c r="T938" s="34">
        <v>-66.428525136405398</v>
      </c>
    </row>
    <row r="939" spans="1:20" ht="14.45" customHeight="1" x14ac:dyDescent="0.25">
      <c r="A939" t="s">
        <v>55</v>
      </c>
      <c r="B939" s="4">
        <v>380</v>
      </c>
      <c r="C939" s="185">
        <v>6400380</v>
      </c>
      <c r="D939" s="187" t="s">
        <v>127</v>
      </c>
      <c r="E939" s="187" t="s">
        <v>30</v>
      </c>
      <c r="F939" s="187" t="s">
        <v>30</v>
      </c>
      <c r="G939" s="185"/>
      <c r="H939" s="185"/>
      <c r="I939" s="15" t="s">
        <v>1582</v>
      </c>
      <c r="J939" s="19" t="s">
        <v>1429</v>
      </c>
      <c r="K939" s="187" t="s">
        <v>1717</v>
      </c>
      <c r="L939" s="15" t="s">
        <v>1438</v>
      </c>
      <c r="O939" s="4"/>
      <c r="P939" s="63">
        <v>45599</v>
      </c>
      <c r="Q939" s="106" t="s">
        <v>2159</v>
      </c>
      <c r="R939" s="43"/>
      <c r="S939" s="27">
        <v>18.4405</v>
      </c>
      <c r="T939" s="34">
        <v>-66.355099999999993</v>
      </c>
    </row>
    <row r="940" spans="1:20" ht="14.45" customHeight="1" x14ac:dyDescent="0.25">
      <c r="A940" t="s">
        <v>54</v>
      </c>
      <c r="B940" s="4">
        <v>2214</v>
      </c>
      <c r="C940" s="4">
        <v>3602214</v>
      </c>
      <c r="D940" t="s">
        <v>128</v>
      </c>
      <c r="E940" t="s">
        <v>36</v>
      </c>
      <c r="F940" t="s">
        <v>36</v>
      </c>
      <c r="G940" s="4"/>
      <c r="H940" s="4"/>
      <c r="I940" s="15" t="s">
        <v>926</v>
      </c>
      <c r="J940" s="19" t="s">
        <v>1442</v>
      </c>
      <c r="K940" t="s">
        <v>397</v>
      </c>
      <c r="L940" s="15" t="s">
        <v>739</v>
      </c>
      <c r="M940" s="16">
        <v>89.7</v>
      </c>
      <c r="N940" s="16">
        <v>103.7</v>
      </c>
      <c r="O940" s="16">
        <v>96.7</v>
      </c>
      <c r="P940" s="63">
        <v>45599</v>
      </c>
      <c r="Q940" s="63"/>
      <c r="R940" s="43"/>
      <c r="S940" s="27">
        <v>18.123322000000002</v>
      </c>
      <c r="T940" s="34">
        <v>-66.501638</v>
      </c>
    </row>
    <row r="941" spans="1:20" ht="14.45" customHeight="1" x14ac:dyDescent="0.25">
      <c r="A941" t="s">
        <v>54</v>
      </c>
      <c r="B941" s="4">
        <v>867</v>
      </c>
      <c r="C941" s="4">
        <v>6400867</v>
      </c>
      <c r="D941" t="s">
        <v>128</v>
      </c>
      <c r="E941" t="s">
        <v>1739</v>
      </c>
      <c r="F941" t="s">
        <v>1739</v>
      </c>
      <c r="G941" s="4" t="s">
        <v>30</v>
      </c>
      <c r="H941" s="4"/>
      <c r="I941" s="15" t="s">
        <v>1583</v>
      </c>
      <c r="J941" s="19" t="s">
        <v>1442</v>
      </c>
      <c r="K941" t="s">
        <v>1444</v>
      </c>
      <c r="L941" s="15" t="s">
        <v>1445</v>
      </c>
      <c r="M941" s="16">
        <v>88.7</v>
      </c>
      <c r="N941" s="16">
        <v>103.7</v>
      </c>
      <c r="O941" s="16">
        <v>98.7</v>
      </c>
      <c r="P941" s="63">
        <v>45599</v>
      </c>
      <c r="Q941" s="63"/>
      <c r="R941" s="43"/>
      <c r="S941" s="27">
        <v>18.128043000000002</v>
      </c>
      <c r="T941" s="34">
        <v>-66.489170999999999</v>
      </c>
    </row>
    <row r="942" spans="1:20" ht="14.45" customHeight="1" x14ac:dyDescent="0.25">
      <c r="A942" t="s">
        <v>54</v>
      </c>
      <c r="B942" s="4">
        <v>185</v>
      </c>
      <c r="C942" s="4">
        <v>6400185</v>
      </c>
      <c r="D942" t="s">
        <v>128</v>
      </c>
      <c r="E942" t="s">
        <v>30</v>
      </c>
      <c r="F942" t="s">
        <v>30</v>
      </c>
      <c r="G942" s="4"/>
      <c r="H942" s="4"/>
      <c r="I942" s="15" t="s">
        <v>1583</v>
      </c>
      <c r="J942" s="19" t="s">
        <v>1442</v>
      </c>
      <c r="K942" t="s">
        <v>1721</v>
      </c>
      <c r="L942" s="15" t="s">
        <v>1443</v>
      </c>
      <c r="M942" s="16">
        <v>84.7</v>
      </c>
      <c r="N942" s="16">
        <v>99.7</v>
      </c>
      <c r="P942" s="63">
        <v>45599</v>
      </c>
      <c r="Q942" s="63"/>
      <c r="R942" s="43"/>
      <c r="S942" s="27">
        <v>18.128447999999999</v>
      </c>
      <c r="T942" s="34">
        <v>-66.488288999999995</v>
      </c>
    </row>
    <row r="943" spans="1:20" ht="14.45" customHeight="1" x14ac:dyDescent="0.25">
      <c r="A943" t="s">
        <v>48</v>
      </c>
      <c r="B943" s="4">
        <v>1288</v>
      </c>
      <c r="C943" s="4">
        <v>3601288</v>
      </c>
      <c r="D943" t="s">
        <v>107</v>
      </c>
      <c r="E943" t="s">
        <v>22</v>
      </c>
      <c r="F943" t="s">
        <v>22</v>
      </c>
      <c r="G943" s="4"/>
      <c r="H943" s="4"/>
      <c r="I943" s="54" t="s">
        <v>94</v>
      </c>
      <c r="J943" s="19" t="s">
        <v>1446</v>
      </c>
      <c r="K943" t="s">
        <v>286</v>
      </c>
      <c r="L943" s="15" t="s">
        <v>665</v>
      </c>
      <c r="M943" s="16">
        <v>79.7</v>
      </c>
      <c r="N943" s="16">
        <v>95.7</v>
      </c>
      <c r="O943" s="16">
        <v>82.7</v>
      </c>
      <c r="P943" s="63">
        <v>45599</v>
      </c>
      <c r="Q943" s="63"/>
      <c r="R943" s="43"/>
      <c r="S943" s="32">
        <v>18.094000000000001</v>
      </c>
      <c r="T943" s="68">
        <v>-65.841300000000004</v>
      </c>
    </row>
    <row r="944" spans="1:20" x14ac:dyDescent="0.25">
      <c r="A944" t="s">
        <v>48</v>
      </c>
      <c r="B944" s="4">
        <v>1287</v>
      </c>
      <c r="C944" s="4">
        <v>3601287</v>
      </c>
      <c r="D944" t="s">
        <v>107</v>
      </c>
      <c r="E944" t="s">
        <v>23</v>
      </c>
      <c r="F944" t="s">
        <v>1571</v>
      </c>
      <c r="G944" s="4"/>
      <c r="H944" s="4"/>
      <c r="I944" s="54" t="s">
        <v>94</v>
      </c>
      <c r="J944" s="19" t="s">
        <v>901</v>
      </c>
      <c r="K944" t="s">
        <v>285</v>
      </c>
      <c r="L944" s="15" t="s">
        <v>285</v>
      </c>
      <c r="M944" s="16">
        <v>80.7</v>
      </c>
      <c r="N944" s="16">
        <v>96.7</v>
      </c>
      <c r="O944" s="16">
        <v>82.7</v>
      </c>
      <c r="P944" s="63">
        <v>45599</v>
      </c>
      <c r="Q944" s="63"/>
      <c r="R944" s="43"/>
      <c r="S944" s="32">
        <v>18.043900000000001</v>
      </c>
      <c r="T944" s="68">
        <v>-65.865200000000002</v>
      </c>
    </row>
    <row r="945" spans="1:20" x14ac:dyDescent="0.25">
      <c r="A945" t="s">
        <v>48</v>
      </c>
      <c r="B945" s="4">
        <v>381</v>
      </c>
      <c r="C945" s="4">
        <v>6400381</v>
      </c>
      <c r="D945" t="s">
        <v>107</v>
      </c>
      <c r="E945" t="s">
        <v>30</v>
      </c>
      <c r="F945" t="s">
        <v>30</v>
      </c>
      <c r="G945" s="4"/>
      <c r="H945" s="4"/>
      <c r="I945" s="54" t="s">
        <v>905</v>
      </c>
      <c r="J945" s="19" t="s">
        <v>1446</v>
      </c>
      <c r="K945" t="s">
        <v>1722</v>
      </c>
      <c r="L945" s="15" t="s">
        <v>1447</v>
      </c>
      <c r="M945" s="16">
        <v>85.7</v>
      </c>
      <c r="N945" s="16">
        <v>100.7</v>
      </c>
      <c r="O945" s="16">
        <v>86.7</v>
      </c>
      <c r="P945" s="63">
        <v>45599</v>
      </c>
      <c r="Q945" s="63"/>
      <c r="R945" s="43"/>
      <c r="S945" s="32">
        <v>18.064699999999998</v>
      </c>
      <c r="T945" s="68">
        <v>-65.876900000000006</v>
      </c>
    </row>
    <row r="946" spans="1:20" x14ac:dyDescent="0.25">
      <c r="A946" t="s">
        <v>48</v>
      </c>
      <c r="B946" s="4">
        <v>441</v>
      </c>
      <c r="C946" s="4">
        <v>6400441</v>
      </c>
      <c r="D946" t="s">
        <v>107</v>
      </c>
      <c r="E946" t="s">
        <v>1739</v>
      </c>
      <c r="F946" t="s">
        <v>1739</v>
      </c>
      <c r="G946" s="4" t="s">
        <v>30</v>
      </c>
      <c r="H946" s="94">
        <v>44562</v>
      </c>
      <c r="I946" s="54" t="s">
        <v>905</v>
      </c>
      <c r="J946" s="19" t="s">
        <v>901</v>
      </c>
      <c r="K946" t="s">
        <v>1707</v>
      </c>
      <c r="L946" s="5" t="s">
        <v>21</v>
      </c>
      <c r="M946" s="16">
        <v>83.7</v>
      </c>
      <c r="N946" s="16">
        <v>98.7</v>
      </c>
      <c r="O946" s="16">
        <v>91.7</v>
      </c>
      <c r="P946" s="63">
        <v>45599</v>
      </c>
      <c r="Q946" s="63"/>
      <c r="R946" s="43"/>
      <c r="S946" s="32">
        <v>18.0444</v>
      </c>
      <c r="T946" s="68">
        <v>-65.867800000000003</v>
      </c>
    </row>
    <row r="947" spans="1:20" x14ac:dyDescent="0.25">
      <c r="A947" t="s">
        <v>48</v>
      </c>
      <c r="B947" s="4">
        <v>39</v>
      </c>
      <c r="C947" s="4">
        <v>6400039</v>
      </c>
      <c r="D947" t="s">
        <v>107</v>
      </c>
      <c r="E947" t="s">
        <v>1739</v>
      </c>
      <c r="F947" t="s">
        <v>1739</v>
      </c>
      <c r="G947" s="4" t="s">
        <v>30</v>
      </c>
      <c r="H947" s="94">
        <v>44562</v>
      </c>
      <c r="I947" s="54" t="s">
        <v>905</v>
      </c>
      <c r="J947" s="19" t="s">
        <v>901</v>
      </c>
      <c r="K947" t="s">
        <v>1707</v>
      </c>
      <c r="L947" s="119" t="s">
        <v>1516</v>
      </c>
      <c r="M947" s="16">
        <v>83.7</v>
      </c>
      <c r="N947" s="16">
        <v>98.7</v>
      </c>
      <c r="P947" s="63">
        <v>45599</v>
      </c>
      <c r="Q947" s="63"/>
      <c r="R947" s="43"/>
      <c r="S947" s="32">
        <v>18.045300000000001</v>
      </c>
      <c r="T947" s="68">
        <v>-65.874200000000002</v>
      </c>
    </row>
    <row r="948" spans="1:20" x14ac:dyDescent="0.25">
      <c r="A948" t="s">
        <v>48</v>
      </c>
      <c r="B948" s="4">
        <v>974</v>
      </c>
      <c r="C948" s="4">
        <v>6400974</v>
      </c>
      <c r="D948" t="s">
        <v>107</v>
      </c>
      <c r="E948" t="s">
        <v>30</v>
      </c>
      <c r="F948" t="s">
        <v>30</v>
      </c>
      <c r="G948" s="4"/>
      <c r="H948" s="4"/>
      <c r="I948" s="54" t="s">
        <v>905</v>
      </c>
      <c r="J948" s="19" t="s">
        <v>901</v>
      </c>
      <c r="K948" t="s">
        <v>1722</v>
      </c>
      <c r="L948" s="15" t="s">
        <v>722</v>
      </c>
      <c r="M948" s="16">
        <v>83.7</v>
      </c>
      <c r="N948" s="16">
        <v>107.7</v>
      </c>
      <c r="P948" s="63">
        <v>45599</v>
      </c>
      <c r="Q948" s="63"/>
      <c r="R948" s="43"/>
      <c r="S948" s="32">
        <v>18.0899</v>
      </c>
      <c r="T948" s="68">
        <v>-65.847700000000003</v>
      </c>
    </row>
    <row r="949" spans="1:20" x14ac:dyDescent="0.25">
      <c r="A949" t="s">
        <v>48</v>
      </c>
      <c r="B949" s="4">
        <v>2215</v>
      </c>
      <c r="C949" s="4">
        <v>3602215</v>
      </c>
      <c r="D949" t="s">
        <v>107</v>
      </c>
      <c r="E949" t="s">
        <v>36</v>
      </c>
      <c r="F949" t="s">
        <v>36</v>
      </c>
      <c r="G949" s="4"/>
      <c r="H949" s="4"/>
      <c r="I949" s="54" t="s">
        <v>94</v>
      </c>
      <c r="J949" s="19" t="s">
        <v>901</v>
      </c>
      <c r="K949" t="s">
        <v>222</v>
      </c>
      <c r="L949" s="15" t="s">
        <v>740</v>
      </c>
      <c r="O949" s="4"/>
      <c r="P949" s="63">
        <v>45599</v>
      </c>
      <c r="Q949" s="106" t="s">
        <v>2159</v>
      </c>
      <c r="R949" s="43"/>
      <c r="S949" s="27" t="s">
        <v>80</v>
      </c>
      <c r="T949" s="27" t="s">
        <v>80</v>
      </c>
    </row>
    <row r="950" spans="1:20" x14ac:dyDescent="0.25">
      <c r="A950" t="s">
        <v>50</v>
      </c>
      <c r="B950" s="4">
        <v>2084</v>
      </c>
      <c r="C950" s="4">
        <v>3602084</v>
      </c>
      <c r="D950" t="s">
        <v>118</v>
      </c>
      <c r="E950" t="s">
        <v>36</v>
      </c>
      <c r="F950" t="s">
        <v>36</v>
      </c>
      <c r="G950" s="4"/>
      <c r="H950" s="4"/>
      <c r="I950" s="15" t="s">
        <v>92</v>
      </c>
      <c r="J950" s="19" t="s">
        <v>1450</v>
      </c>
      <c r="K950" t="s">
        <v>1785</v>
      </c>
      <c r="L950" t="s">
        <v>1784</v>
      </c>
      <c r="M950" s="16">
        <v>83.7</v>
      </c>
      <c r="N950" s="16">
        <v>99.7</v>
      </c>
      <c r="O950" s="16">
        <v>85.7</v>
      </c>
      <c r="P950" s="63">
        <v>45599</v>
      </c>
      <c r="Q950" s="63"/>
      <c r="R950" s="43"/>
      <c r="S950" s="27">
        <v>18.040099999999999</v>
      </c>
      <c r="T950" s="34">
        <v>-66.858400000000003</v>
      </c>
    </row>
    <row r="951" spans="1:20" x14ac:dyDescent="0.25">
      <c r="A951" t="s">
        <v>50</v>
      </c>
      <c r="B951" s="4">
        <v>18000</v>
      </c>
      <c r="C951" s="4">
        <v>3606833</v>
      </c>
      <c r="D951" t="s">
        <v>118</v>
      </c>
      <c r="E951" s="10" t="s">
        <v>36</v>
      </c>
      <c r="F951" s="10" t="s">
        <v>36</v>
      </c>
      <c r="G951" s="11" t="s">
        <v>170</v>
      </c>
      <c r="H951" s="11"/>
      <c r="I951" t="s">
        <v>92</v>
      </c>
      <c r="J951" s="1" t="s">
        <v>1450</v>
      </c>
      <c r="K951" s="1" t="s">
        <v>1528</v>
      </c>
      <c r="L951" s="1" t="s">
        <v>1528</v>
      </c>
      <c r="M951">
        <v>83.7</v>
      </c>
      <c r="N951">
        <v>99.7</v>
      </c>
      <c r="O951">
        <v>85.7</v>
      </c>
      <c r="P951" s="63">
        <v>45599</v>
      </c>
      <c r="Q951" s="63"/>
      <c r="R951" s="43"/>
      <c r="S951" s="27">
        <v>18.0349</v>
      </c>
      <c r="T951" s="34">
        <v>-66.873800000000003</v>
      </c>
    </row>
    <row r="952" spans="1:20" x14ac:dyDescent="0.25">
      <c r="A952" t="s">
        <v>50</v>
      </c>
      <c r="B952" s="4">
        <v>2217</v>
      </c>
      <c r="C952" s="4">
        <v>3602217</v>
      </c>
      <c r="D952" t="s">
        <v>118</v>
      </c>
      <c r="E952" t="s">
        <v>36</v>
      </c>
      <c r="F952" t="s">
        <v>36</v>
      </c>
      <c r="G952" s="4"/>
      <c r="H952" s="4"/>
      <c r="I952" s="15" t="s">
        <v>92</v>
      </c>
      <c r="J952" s="19" t="s">
        <v>1448</v>
      </c>
      <c r="K952" s="15" t="s">
        <v>1787</v>
      </c>
      <c r="L952" s="15" t="s">
        <v>1786</v>
      </c>
      <c r="M952">
        <v>85.7</v>
      </c>
      <c r="N952">
        <v>100.7</v>
      </c>
      <c r="O952">
        <v>85.7</v>
      </c>
      <c r="P952" s="63">
        <v>45599</v>
      </c>
      <c r="Q952" s="63"/>
      <c r="R952" s="43"/>
      <c r="S952" s="27">
        <v>18.030799999999999</v>
      </c>
      <c r="T952" s="34">
        <v>-66.855099999999993</v>
      </c>
    </row>
    <row r="953" spans="1:20" x14ac:dyDescent="0.25">
      <c r="A953" t="s">
        <v>50</v>
      </c>
      <c r="B953" s="4">
        <v>941</v>
      </c>
      <c r="C953" s="186">
        <v>3600941</v>
      </c>
      <c r="D953" s="187" t="s">
        <v>118</v>
      </c>
      <c r="E953" s="188" t="s">
        <v>23</v>
      </c>
      <c r="F953" s="188" t="s">
        <v>1571</v>
      </c>
      <c r="G953" s="186" t="s">
        <v>30</v>
      </c>
      <c r="H953" s="186"/>
      <c r="I953" s="187" t="s">
        <v>83</v>
      </c>
      <c r="J953" s="195" t="s">
        <v>1450</v>
      </c>
      <c r="K953" s="187" t="s">
        <v>1980</v>
      </c>
      <c r="L953" s="188" t="s">
        <v>1788</v>
      </c>
      <c r="M953">
        <v>78.7</v>
      </c>
      <c r="N953">
        <v>92.7</v>
      </c>
      <c r="O953"/>
      <c r="P953" s="63">
        <v>45599</v>
      </c>
      <c r="Q953" s="63"/>
      <c r="R953" s="43"/>
      <c r="S953" s="27">
        <v>18.040400000000002</v>
      </c>
      <c r="T953" s="34">
        <v>-66.861000000000004</v>
      </c>
    </row>
    <row r="954" spans="1:20" x14ac:dyDescent="0.25">
      <c r="A954" t="s">
        <v>50</v>
      </c>
      <c r="B954" s="4">
        <v>983</v>
      </c>
      <c r="C954" s="4">
        <v>6400983</v>
      </c>
      <c r="D954" t="s">
        <v>118</v>
      </c>
      <c r="E954" t="s">
        <v>30</v>
      </c>
      <c r="F954" t="s">
        <v>30</v>
      </c>
      <c r="G954" s="4"/>
      <c r="H954" s="4"/>
      <c r="I954" s="15" t="s">
        <v>83</v>
      </c>
      <c r="J954" s="19" t="s">
        <v>1448</v>
      </c>
      <c r="K954" t="s">
        <v>1724</v>
      </c>
      <c r="L954" s="15" t="s">
        <v>1453</v>
      </c>
      <c r="M954">
        <v>82.7</v>
      </c>
      <c r="N954">
        <v>97.7</v>
      </c>
      <c r="O954"/>
      <c r="P954" s="63">
        <v>45599</v>
      </c>
      <c r="Q954" s="63"/>
      <c r="R954" s="43"/>
      <c r="S954" s="27">
        <v>18.023099999999999</v>
      </c>
      <c r="T954" s="34">
        <v>-66.853300000000004</v>
      </c>
    </row>
    <row r="955" spans="1:20" x14ac:dyDescent="0.25">
      <c r="A955" t="s">
        <v>50</v>
      </c>
      <c r="B955" s="4">
        <v>2073</v>
      </c>
      <c r="C955" s="4">
        <v>3602073</v>
      </c>
      <c r="D955" t="s">
        <v>118</v>
      </c>
      <c r="E955" t="s">
        <v>36</v>
      </c>
      <c r="F955" t="s">
        <v>36</v>
      </c>
      <c r="G955" s="4"/>
      <c r="H955" s="4"/>
      <c r="I955" s="15" t="s">
        <v>92</v>
      </c>
      <c r="J955" s="19" t="s">
        <v>1448</v>
      </c>
      <c r="K955" t="s">
        <v>184</v>
      </c>
      <c r="L955" t="s">
        <v>1789</v>
      </c>
      <c r="M955">
        <v>84.7</v>
      </c>
      <c r="N955">
        <v>99.7</v>
      </c>
      <c r="O955"/>
      <c r="P955" s="63">
        <v>45599</v>
      </c>
      <c r="Q955" s="63"/>
      <c r="R955" s="43"/>
      <c r="S955" s="27">
        <v>18.018699999999999</v>
      </c>
      <c r="T955" s="34">
        <v>-66.871700000000004</v>
      </c>
    </row>
    <row r="956" spans="1:20" x14ac:dyDescent="0.25">
      <c r="A956" s="132" t="s">
        <v>50</v>
      </c>
      <c r="B956" s="133">
        <v>105</v>
      </c>
      <c r="C956" s="205">
        <v>6400105</v>
      </c>
      <c r="D956" s="206" t="s">
        <v>118</v>
      </c>
      <c r="E956" s="206" t="s">
        <v>1739</v>
      </c>
      <c r="F956" s="206" t="s">
        <v>1739</v>
      </c>
      <c r="G956" s="205" t="s">
        <v>30</v>
      </c>
      <c r="H956" s="205"/>
      <c r="I956" s="207" t="s">
        <v>83</v>
      </c>
      <c r="J956" s="208" t="s">
        <v>1448</v>
      </c>
      <c r="K956" s="206" t="s">
        <v>1648</v>
      </c>
      <c r="L956" s="207" t="s">
        <v>1451</v>
      </c>
      <c r="M956">
        <v>81.7</v>
      </c>
      <c r="N956">
        <v>100.7</v>
      </c>
      <c r="O956"/>
      <c r="P956" s="63">
        <v>45599</v>
      </c>
      <c r="Q956" s="136"/>
      <c r="R956" s="137"/>
      <c r="S956" s="141">
        <v>18.026700000000002</v>
      </c>
      <c r="T956" s="142">
        <v>-66.860900000000001</v>
      </c>
    </row>
    <row r="957" spans="1:20" x14ac:dyDescent="0.25">
      <c r="A957" t="s">
        <v>50</v>
      </c>
      <c r="B957" s="4">
        <v>872</v>
      </c>
      <c r="C957" s="64">
        <v>6400872</v>
      </c>
      <c r="D957" s="65" t="s">
        <v>118</v>
      </c>
      <c r="E957" s="65" t="s">
        <v>1739</v>
      </c>
      <c r="F957" s="65" t="s">
        <v>1739</v>
      </c>
      <c r="G957" s="64" t="s">
        <v>30</v>
      </c>
      <c r="H957" s="64"/>
      <c r="I957" s="25" t="s">
        <v>83</v>
      </c>
      <c r="J957" s="24" t="s">
        <v>1449</v>
      </c>
      <c r="K957" s="65" t="s">
        <v>1723</v>
      </c>
      <c r="L957" s="25" t="s">
        <v>1452</v>
      </c>
      <c r="M957">
        <v>84.7</v>
      </c>
      <c r="N957">
        <v>105.7</v>
      </c>
      <c r="O957"/>
      <c r="P957" s="63">
        <v>45599</v>
      </c>
      <c r="Q957" s="63"/>
      <c r="R957" s="43"/>
      <c r="S957" s="27">
        <v>18.033200000000001</v>
      </c>
      <c r="T957" s="34">
        <v>-66.848100000000002</v>
      </c>
    </row>
    <row r="958" spans="1:20" x14ac:dyDescent="0.25">
      <c r="A958" t="s">
        <v>50</v>
      </c>
      <c r="B958" s="4">
        <v>1292</v>
      </c>
      <c r="C958" s="4">
        <v>3601292</v>
      </c>
      <c r="D958" t="s">
        <v>118</v>
      </c>
      <c r="E958" t="s">
        <v>22</v>
      </c>
      <c r="F958" t="s">
        <v>22</v>
      </c>
      <c r="G958" s="4"/>
      <c r="H958" s="4"/>
      <c r="I958" s="15" t="s">
        <v>92</v>
      </c>
      <c r="J958" s="19" t="s">
        <v>1449</v>
      </c>
      <c r="K958" t="s">
        <v>289</v>
      </c>
      <c r="L958" s="15" t="s">
        <v>646</v>
      </c>
      <c r="M958">
        <v>81.7</v>
      </c>
      <c r="N958"/>
      <c r="O958"/>
      <c r="P958" s="63">
        <v>45599</v>
      </c>
      <c r="Q958" s="63"/>
      <c r="R958" s="43"/>
      <c r="S958" s="27">
        <v>18.032800000000002</v>
      </c>
      <c r="T958" s="34">
        <v>-66.852000000000004</v>
      </c>
    </row>
    <row r="959" spans="1:20" x14ac:dyDescent="0.25">
      <c r="A959" t="s">
        <v>50</v>
      </c>
      <c r="B959" s="4">
        <v>1053</v>
      </c>
      <c r="C959" s="4">
        <v>3601053</v>
      </c>
      <c r="D959" t="s">
        <v>118</v>
      </c>
      <c r="E959" t="s">
        <v>23</v>
      </c>
      <c r="F959" t="s">
        <v>23</v>
      </c>
      <c r="G959" s="4"/>
      <c r="H959" s="4"/>
      <c r="I959" s="15" t="s">
        <v>92</v>
      </c>
      <c r="J959" s="19" t="s">
        <v>1448</v>
      </c>
      <c r="K959" t="s">
        <v>184</v>
      </c>
      <c r="L959" s="15" t="s">
        <v>583</v>
      </c>
      <c r="M959"/>
      <c r="N959"/>
      <c r="O959" s="4"/>
      <c r="P959" s="63">
        <v>45599</v>
      </c>
      <c r="Q959" s="106" t="s">
        <v>2159</v>
      </c>
      <c r="R959" s="43"/>
      <c r="S959" s="27" t="s">
        <v>80</v>
      </c>
      <c r="T959" s="27" t="s">
        <v>80</v>
      </c>
    </row>
    <row r="960" spans="1:20" x14ac:dyDescent="0.25">
      <c r="A960" t="s">
        <v>50</v>
      </c>
      <c r="B960" s="4">
        <v>1289</v>
      </c>
      <c r="C960" s="4">
        <v>3601289</v>
      </c>
      <c r="D960" t="s">
        <v>118</v>
      </c>
      <c r="E960" t="s">
        <v>23</v>
      </c>
      <c r="F960" t="s">
        <v>1572</v>
      </c>
      <c r="G960" s="4"/>
      <c r="H960" s="4"/>
      <c r="I960" s="15" t="s">
        <v>92</v>
      </c>
      <c r="J960" s="19" t="s">
        <v>1449</v>
      </c>
      <c r="K960" t="s">
        <v>287</v>
      </c>
      <c r="L960" s="15" t="s">
        <v>666</v>
      </c>
      <c r="M960"/>
      <c r="N960"/>
      <c r="O960" s="4"/>
      <c r="P960" s="63">
        <v>45599</v>
      </c>
      <c r="Q960" s="106" t="s">
        <v>2159</v>
      </c>
      <c r="R960" s="43"/>
      <c r="S960" s="27">
        <v>18.033200000000001</v>
      </c>
      <c r="T960" s="34">
        <v>-66.849199999999996</v>
      </c>
    </row>
    <row r="961" spans="1:21" x14ac:dyDescent="0.25">
      <c r="A961" t="s">
        <v>50</v>
      </c>
      <c r="B961" s="4">
        <v>1290</v>
      </c>
      <c r="C961" s="4">
        <v>3601290</v>
      </c>
      <c r="D961" t="s">
        <v>118</v>
      </c>
      <c r="E961" t="s">
        <v>23</v>
      </c>
      <c r="F961" t="s">
        <v>23</v>
      </c>
      <c r="G961" s="4"/>
      <c r="H961" s="4"/>
      <c r="I961" s="15" t="s">
        <v>92</v>
      </c>
      <c r="J961" s="19" t="s">
        <v>1449</v>
      </c>
      <c r="K961" t="s">
        <v>288</v>
      </c>
      <c r="L961" s="15" t="s">
        <v>646</v>
      </c>
      <c r="M961"/>
      <c r="N961"/>
      <c r="O961" s="4"/>
      <c r="P961" s="63">
        <v>45599</v>
      </c>
      <c r="Q961" s="106" t="s">
        <v>2159</v>
      </c>
      <c r="R961" s="43"/>
      <c r="S961" s="27">
        <v>18.033100000000001</v>
      </c>
      <c r="T961" s="34">
        <v>-66.851799999999997</v>
      </c>
    </row>
    <row r="962" spans="1:21" ht="15.75" customHeight="1" x14ac:dyDescent="0.25">
      <c r="A962" t="s">
        <v>50</v>
      </c>
      <c r="B962" s="4">
        <v>3116</v>
      </c>
      <c r="C962" s="4">
        <v>3603116</v>
      </c>
      <c r="D962" t="s">
        <v>118</v>
      </c>
      <c r="E962" t="s">
        <v>2046</v>
      </c>
      <c r="F962" t="s">
        <v>2046</v>
      </c>
      <c r="G962" s="4" t="s">
        <v>169</v>
      </c>
      <c r="H962" s="94">
        <v>44927</v>
      </c>
      <c r="I962" s="15" t="s">
        <v>92</v>
      </c>
      <c r="J962" s="19" t="s">
        <v>1449</v>
      </c>
      <c r="K962" t="s">
        <v>404</v>
      </c>
      <c r="L962" s="15" t="s">
        <v>646</v>
      </c>
      <c r="M962"/>
      <c r="N962"/>
      <c r="O962" s="4"/>
      <c r="P962" s="63">
        <v>45599</v>
      </c>
      <c r="Q962" s="106" t="s">
        <v>2159</v>
      </c>
      <c r="R962" s="43" t="s">
        <v>2145</v>
      </c>
      <c r="S962" s="27">
        <v>18.032800000000002</v>
      </c>
      <c r="T962" s="34">
        <v>-66.852400000000003</v>
      </c>
    </row>
    <row r="963" spans="1:21" x14ac:dyDescent="0.25">
      <c r="D963" s="4"/>
      <c r="E963" s="4"/>
    </row>
    <row r="964" spans="1:21" x14ac:dyDescent="0.25">
      <c r="D964" s="4"/>
      <c r="E964" s="4"/>
      <c r="K964" s="127"/>
      <c r="S964" s="47"/>
      <c r="T964" s="47"/>
      <c r="U964" s="47"/>
    </row>
    <row r="965" spans="1:21" x14ac:dyDescent="0.25">
      <c r="D965" s="4"/>
      <c r="E965" s="4"/>
    </row>
    <row r="966" spans="1:21" x14ac:dyDescent="0.25">
      <c r="D966" s="4"/>
      <c r="E966" s="4"/>
    </row>
    <row r="967" spans="1:21" x14ac:dyDescent="0.25">
      <c r="D967" s="4"/>
      <c r="E967" s="4"/>
    </row>
    <row r="968" spans="1:21" x14ac:dyDescent="0.25">
      <c r="D968" s="4"/>
      <c r="E968" s="4"/>
    </row>
    <row r="969" spans="1:21" x14ac:dyDescent="0.25">
      <c r="D969" s="4"/>
      <c r="E969" s="4"/>
    </row>
    <row r="970" spans="1:21" x14ac:dyDescent="0.25">
      <c r="D970" s="4"/>
      <c r="E970" s="4"/>
    </row>
    <row r="971" spans="1:21" x14ac:dyDescent="0.25">
      <c r="D971" s="4"/>
      <c r="E971" s="4"/>
    </row>
    <row r="972" spans="1:21" x14ac:dyDescent="0.25">
      <c r="D972" s="4"/>
      <c r="E972" s="4"/>
    </row>
    <row r="973" spans="1:21" x14ac:dyDescent="0.25">
      <c r="D973" s="4"/>
      <c r="E973" s="4"/>
    </row>
    <row r="974" spans="1:21" x14ac:dyDescent="0.25">
      <c r="D974" s="4"/>
    </row>
    <row r="975" spans="1:21" x14ac:dyDescent="0.25">
      <c r="D975" s="4"/>
    </row>
    <row r="976" spans="1:21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</sheetData>
  <mergeCells count="2">
    <mergeCell ref="A1:T1"/>
    <mergeCell ref="A2:T2"/>
  </mergeCells>
  <phoneticPr fontId="48" type="noConversion"/>
  <pageMargins left="0.25" right="0.25" top="0.75" bottom="0.75" header="0.3" footer="0.3"/>
  <pageSetup scale="90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78D1-C6A1-493C-90BB-ECD39D7CA1BC}">
  <sheetPr filterMode="1"/>
  <dimension ref="A1:C339"/>
  <sheetViews>
    <sheetView workbookViewId="0">
      <selection sqref="A1:G278"/>
    </sheetView>
  </sheetViews>
  <sheetFormatPr defaultColWidth="8.85546875" defaultRowHeight="15" x14ac:dyDescent="0.25"/>
  <sheetData>
    <row r="1" spans="1:2" x14ac:dyDescent="0.25">
      <c r="A1" t="s">
        <v>1561</v>
      </c>
      <c r="B1" t="s">
        <v>1559</v>
      </c>
    </row>
    <row r="2" spans="1:2" x14ac:dyDescent="0.25">
      <c r="A2" t="s">
        <v>1739</v>
      </c>
      <c r="B2" s="93">
        <v>1</v>
      </c>
    </row>
    <row r="3" spans="1:2" x14ac:dyDescent="0.25">
      <c r="A3" t="s">
        <v>1739</v>
      </c>
      <c r="B3" s="93">
        <v>6</v>
      </c>
    </row>
    <row r="4" spans="1:2" x14ac:dyDescent="0.25">
      <c r="A4" t="s">
        <v>1739</v>
      </c>
      <c r="B4" s="93">
        <v>7</v>
      </c>
    </row>
    <row r="5" spans="1:2" hidden="1" x14ac:dyDescent="0.25">
      <c r="A5" t="s">
        <v>30</v>
      </c>
      <c r="B5" s="93">
        <v>10</v>
      </c>
    </row>
    <row r="6" spans="1:2" hidden="1" x14ac:dyDescent="0.25">
      <c r="A6" t="s">
        <v>30</v>
      </c>
      <c r="B6" s="93">
        <v>11</v>
      </c>
    </row>
    <row r="7" spans="1:2" x14ac:dyDescent="0.25">
      <c r="A7" t="s">
        <v>1739</v>
      </c>
      <c r="B7" s="93">
        <v>12</v>
      </c>
    </row>
    <row r="8" spans="1:2" hidden="1" x14ac:dyDescent="0.25">
      <c r="A8" t="s">
        <v>30</v>
      </c>
      <c r="B8" s="93">
        <v>17</v>
      </c>
    </row>
    <row r="9" spans="1:2" hidden="1" x14ac:dyDescent="0.25">
      <c r="A9" t="s">
        <v>30</v>
      </c>
      <c r="B9" s="93">
        <v>18</v>
      </c>
    </row>
    <row r="10" spans="1:2" hidden="1" x14ac:dyDescent="0.25">
      <c r="A10" t="s">
        <v>30</v>
      </c>
      <c r="B10" s="93">
        <v>19</v>
      </c>
    </row>
    <row r="11" spans="1:2" x14ac:dyDescent="0.25">
      <c r="A11" t="s">
        <v>1739</v>
      </c>
      <c r="B11" s="93">
        <v>23</v>
      </c>
    </row>
    <row r="12" spans="1:2" x14ac:dyDescent="0.25">
      <c r="A12" t="s">
        <v>1739</v>
      </c>
      <c r="B12" s="93">
        <v>24</v>
      </c>
    </row>
    <row r="13" spans="1:2" hidden="1" x14ac:dyDescent="0.25">
      <c r="A13" t="s">
        <v>30</v>
      </c>
      <c r="B13" s="93">
        <v>28</v>
      </c>
    </row>
    <row r="14" spans="1:2" hidden="1" x14ac:dyDescent="0.25">
      <c r="A14" t="s">
        <v>30</v>
      </c>
      <c r="B14" s="93">
        <v>33</v>
      </c>
    </row>
    <row r="15" spans="1:2" x14ac:dyDescent="0.25">
      <c r="A15" t="s">
        <v>1739</v>
      </c>
      <c r="B15" s="93">
        <v>34</v>
      </c>
    </row>
    <row r="16" spans="1:2" hidden="1" x14ac:dyDescent="0.25">
      <c r="A16" t="s">
        <v>30</v>
      </c>
      <c r="B16" s="93">
        <v>37</v>
      </c>
    </row>
    <row r="17" spans="1:2" x14ac:dyDescent="0.25">
      <c r="A17" t="s">
        <v>1739</v>
      </c>
      <c r="B17" s="93">
        <v>38</v>
      </c>
    </row>
    <row r="18" spans="1:2" x14ac:dyDescent="0.25">
      <c r="A18" t="s">
        <v>1739</v>
      </c>
      <c r="B18" s="93">
        <v>39</v>
      </c>
    </row>
    <row r="19" spans="1:2" hidden="1" x14ac:dyDescent="0.25">
      <c r="A19" t="s">
        <v>30</v>
      </c>
      <c r="B19" s="93">
        <v>40</v>
      </c>
    </row>
    <row r="20" spans="1:2" x14ac:dyDescent="0.25">
      <c r="A20" t="s">
        <v>1739</v>
      </c>
      <c r="B20" s="93">
        <v>43</v>
      </c>
    </row>
    <row r="21" spans="1:2" x14ac:dyDescent="0.25">
      <c r="A21" t="s">
        <v>1739</v>
      </c>
      <c r="B21" s="93">
        <v>50</v>
      </c>
    </row>
    <row r="22" spans="1:2" hidden="1" x14ac:dyDescent="0.25">
      <c r="A22" t="s">
        <v>30</v>
      </c>
      <c r="B22" s="93">
        <v>58</v>
      </c>
    </row>
    <row r="23" spans="1:2" hidden="1" x14ac:dyDescent="0.25">
      <c r="A23" t="s">
        <v>30</v>
      </c>
      <c r="B23" s="93">
        <v>59</v>
      </c>
    </row>
    <row r="24" spans="1:2" x14ac:dyDescent="0.25">
      <c r="A24" t="s">
        <v>1739</v>
      </c>
      <c r="B24" s="93">
        <v>69</v>
      </c>
    </row>
    <row r="25" spans="1:2" hidden="1" x14ac:dyDescent="0.25">
      <c r="A25" t="s">
        <v>30</v>
      </c>
      <c r="B25" s="93">
        <v>71</v>
      </c>
    </row>
    <row r="26" spans="1:2" hidden="1" x14ac:dyDescent="0.25">
      <c r="A26" t="s">
        <v>30</v>
      </c>
      <c r="B26" s="93">
        <v>73</v>
      </c>
    </row>
    <row r="27" spans="1:2" hidden="1" x14ac:dyDescent="0.25">
      <c r="A27" t="s">
        <v>30</v>
      </c>
      <c r="B27" s="93">
        <v>76</v>
      </c>
    </row>
    <row r="28" spans="1:2" x14ac:dyDescent="0.25">
      <c r="A28" t="s">
        <v>1739</v>
      </c>
      <c r="B28" s="93">
        <v>82</v>
      </c>
    </row>
    <row r="29" spans="1:2" hidden="1" x14ac:dyDescent="0.25">
      <c r="A29" t="s">
        <v>30</v>
      </c>
      <c r="B29" s="93">
        <v>84</v>
      </c>
    </row>
    <row r="30" spans="1:2" hidden="1" x14ac:dyDescent="0.25">
      <c r="A30" t="s">
        <v>30</v>
      </c>
      <c r="B30" s="93">
        <v>94</v>
      </c>
    </row>
    <row r="31" spans="1:2" x14ac:dyDescent="0.25">
      <c r="A31" t="s">
        <v>1739</v>
      </c>
      <c r="B31" s="93">
        <v>96</v>
      </c>
    </row>
    <row r="32" spans="1:2" hidden="1" x14ac:dyDescent="0.25">
      <c r="A32" t="s">
        <v>30</v>
      </c>
      <c r="B32" s="93">
        <v>98</v>
      </c>
    </row>
    <row r="33" spans="1:2" hidden="1" x14ac:dyDescent="0.25">
      <c r="A33" t="s">
        <v>30</v>
      </c>
      <c r="B33" s="93">
        <v>102</v>
      </c>
    </row>
    <row r="34" spans="1:2" hidden="1" x14ac:dyDescent="0.25">
      <c r="A34" t="s">
        <v>30</v>
      </c>
      <c r="B34" s="93">
        <v>103</v>
      </c>
    </row>
    <row r="35" spans="1:2" hidden="1" x14ac:dyDescent="0.25">
      <c r="A35" t="s">
        <v>30</v>
      </c>
      <c r="B35" s="93">
        <v>104</v>
      </c>
    </row>
    <row r="36" spans="1:2" hidden="1" x14ac:dyDescent="0.25">
      <c r="A36" t="s">
        <v>30</v>
      </c>
      <c r="B36" s="93">
        <v>106</v>
      </c>
    </row>
    <row r="37" spans="1:2" x14ac:dyDescent="0.25">
      <c r="A37" t="s">
        <v>1739</v>
      </c>
      <c r="B37" s="93">
        <v>112</v>
      </c>
    </row>
    <row r="38" spans="1:2" x14ac:dyDescent="0.25">
      <c r="A38" t="s">
        <v>1739</v>
      </c>
      <c r="B38" s="93">
        <v>113</v>
      </c>
    </row>
    <row r="39" spans="1:2" hidden="1" x14ac:dyDescent="0.25">
      <c r="A39" t="s">
        <v>30</v>
      </c>
      <c r="B39" s="93">
        <v>116</v>
      </c>
    </row>
    <row r="40" spans="1:2" x14ac:dyDescent="0.25">
      <c r="A40" t="s">
        <v>1739</v>
      </c>
      <c r="B40" s="93">
        <v>118</v>
      </c>
    </row>
    <row r="41" spans="1:2" hidden="1" x14ac:dyDescent="0.25">
      <c r="A41" t="s">
        <v>30</v>
      </c>
      <c r="B41" s="93">
        <v>119</v>
      </c>
    </row>
    <row r="42" spans="1:2" hidden="1" x14ac:dyDescent="0.25">
      <c r="A42" t="s">
        <v>30</v>
      </c>
      <c r="B42" s="93">
        <v>122</v>
      </c>
    </row>
    <row r="43" spans="1:2" hidden="1" x14ac:dyDescent="0.25">
      <c r="A43" t="s">
        <v>30</v>
      </c>
      <c r="B43" s="93">
        <v>129</v>
      </c>
    </row>
    <row r="44" spans="1:2" hidden="1" x14ac:dyDescent="0.25">
      <c r="A44" t="s">
        <v>30</v>
      </c>
      <c r="B44" s="93">
        <v>132</v>
      </c>
    </row>
    <row r="45" spans="1:2" hidden="1" x14ac:dyDescent="0.25">
      <c r="A45" t="s">
        <v>30</v>
      </c>
      <c r="B45" s="93">
        <v>133</v>
      </c>
    </row>
    <row r="46" spans="1:2" hidden="1" x14ac:dyDescent="0.25">
      <c r="A46" t="s">
        <v>30</v>
      </c>
      <c r="B46" s="93">
        <v>135</v>
      </c>
    </row>
    <row r="47" spans="1:2" x14ac:dyDescent="0.25">
      <c r="A47" t="s">
        <v>1739</v>
      </c>
      <c r="B47" s="93">
        <v>138</v>
      </c>
    </row>
    <row r="48" spans="1:2" x14ac:dyDescent="0.25">
      <c r="A48" t="s">
        <v>1739</v>
      </c>
      <c r="B48" s="93">
        <v>139</v>
      </c>
    </row>
    <row r="49" spans="1:2" hidden="1" x14ac:dyDescent="0.25">
      <c r="A49" t="s">
        <v>30</v>
      </c>
      <c r="B49" s="93">
        <v>141</v>
      </c>
    </row>
    <row r="50" spans="1:2" x14ac:dyDescent="0.25">
      <c r="A50" t="s">
        <v>1739</v>
      </c>
      <c r="B50" s="93">
        <v>143</v>
      </c>
    </row>
    <row r="51" spans="1:2" x14ac:dyDescent="0.25">
      <c r="A51" t="s">
        <v>1739</v>
      </c>
      <c r="B51" s="93">
        <v>145</v>
      </c>
    </row>
    <row r="52" spans="1:2" hidden="1" x14ac:dyDescent="0.25">
      <c r="A52" t="s">
        <v>30</v>
      </c>
      <c r="B52" s="93">
        <v>147</v>
      </c>
    </row>
    <row r="53" spans="1:2" hidden="1" x14ac:dyDescent="0.25">
      <c r="A53" t="s">
        <v>30</v>
      </c>
      <c r="B53" s="93">
        <v>148</v>
      </c>
    </row>
    <row r="54" spans="1:2" hidden="1" x14ac:dyDescent="0.25">
      <c r="A54" t="s">
        <v>30</v>
      </c>
      <c r="B54" s="93">
        <v>154</v>
      </c>
    </row>
    <row r="55" spans="1:2" hidden="1" x14ac:dyDescent="0.25">
      <c r="A55" t="s">
        <v>30</v>
      </c>
      <c r="B55" s="93">
        <v>155</v>
      </c>
    </row>
    <row r="56" spans="1:2" hidden="1" x14ac:dyDescent="0.25">
      <c r="A56" t="s">
        <v>30</v>
      </c>
      <c r="B56" s="93">
        <v>156</v>
      </c>
    </row>
    <row r="57" spans="1:2" x14ac:dyDescent="0.25">
      <c r="A57" t="s">
        <v>1739</v>
      </c>
      <c r="B57" s="93">
        <v>157</v>
      </c>
    </row>
    <row r="58" spans="1:2" hidden="1" x14ac:dyDescent="0.25">
      <c r="A58" t="s">
        <v>30</v>
      </c>
      <c r="B58" s="93">
        <v>159</v>
      </c>
    </row>
    <row r="59" spans="1:2" x14ac:dyDescent="0.25">
      <c r="A59" t="s">
        <v>1739</v>
      </c>
      <c r="B59" s="93">
        <v>160</v>
      </c>
    </row>
    <row r="60" spans="1:2" x14ac:dyDescent="0.25">
      <c r="A60" t="s">
        <v>1739</v>
      </c>
      <c r="B60" s="93">
        <v>163</v>
      </c>
    </row>
    <row r="61" spans="1:2" hidden="1" x14ac:dyDescent="0.25">
      <c r="A61" t="s">
        <v>30</v>
      </c>
      <c r="B61" s="93">
        <v>167</v>
      </c>
    </row>
    <row r="62" spans="1:2" hidden="1" x14ac:dyDescent="0.25">
      <c r="A62" t="s">
        <v>30</v>
      </c>
      <c r="B62" s="93">
        <v>168</v>
      </c>
    </row>
    <row r="63" spans="1:2" hidden="1" x14ac:dyDescent="0.25">
      <c r="A63" t="s">
        <v>30</v>
      </c>
      <c r="B63" s="93">
        <v>173</v>
      </c>
    </row>
    <row r="64" spans="1:2" hidden="1" x14ac:dyDescent="0.25">
      <c r="A64" t="s">
        <v>30</v>
      </c>
      <c r="B64" s="93">
        <v>174</v>
      </c>
    </row>
    <row r="65" spans="1:2" hidden="1" x14ac:dyDescent="0.25">
      <c r="A65" t="s">
        <v>30</v>
      </c>
      <c r="B65" s="93">
        <v>176</v>
      </c>
    </row>
    <row r="66" spans="1:2" hidden="1" x14ac:dyDescent="0.25">
      <c r="A66" t="s">
        <v>30</v>
      </c>
      <c r="B66" s="93">
        <v>178</v>
      </c>
    </row>
    <row r="67" spans="1:2" hidden="1" x14ac:dyDescent="0.25">
      <c r="A67" t="s">
        <v>30</v>
      </c>
      <c r="B67" s="93">
        <v>179</v>
      </c>
    </row>
    <row r="68" spans="1:2" x14ac:dyDescent="0.25">
      <c r="A68" t="s">
        <v>1739</v>
      </c>
      <c r="B68" s="93">
        <v>180</v>
      </c>
    </row>
    <row r="69" spans="1:2" x14ac:dyDescent="0.25">
      <c r="A69" t="s">
        <v>1739</v>
      </c>
      <c r="B69" s="93">
        <v>184</v>
      </c>
    </row>
    <row r="70" spans="1:2" hidden="1" x14ac:dyDescent="0.25">
      <c r="A70" t="s">
        <v>30</v>
      </c>
      <c r="B70" s="93">
        <v>185</v>
      </c>
    </row>
    <row r="71" spans="1:2" hidden="1" x14ac:dyDescent="0.25">
      <c r="A71" t="s">
        <v>30</v>
      </c>
      <c r="B71" s="93">
        <v>191</v>
      </c>
    </row>
    <row r="72" spans="1:2" x14ac:dyDescent="0.25">
      <c r="A72" t="s">
        <v>1739</v>
      </c>
      <c r="B72" s="93">
        <v>198</v>
      </c>
    </row>
    <row r="73" spans="1:2" x14ac:dyDescent="0.25">
      <c r="A73" t="s">
        <v>1739</v>
      </c>
      <c r="B73" s="93">
        <v>199</v>
      </c>
    </row>
    <row r="74" spans="1:2" hidden="1" x14ac:dyDescent="0.25">
      <c r="A74" t="s">
        <v>30</v>
      </c>
      <c r="B74" s="93">
        <v>202</v>
      </c>
    </row>
    <row r="75" spans="1:2" hidden="1" x14ac:dyDescent="0.25">
      <c r="A75" t="s">
        <v>30</v>
      </c>
      <c r="B75" s="93">
        <v>204</v>
      </c>
    </row>
    <row r="76" spans="1:2" x14ac:dyDescent="0.25">
      <c r="A76" t="s">
        <v>1739</v>
      </c>
      <c r="B76" s="93">
        <v>205</v>
      </c>
    </row>
    <row r="77" spans="1:2" hidden="1" x14ac:dyDescent="0.25">
      <c r="A77" t="s">
        <v>30</v>
      </c>
      <c r="B77">
        <v>206</v>
      </c>
    </row>
    <row r="78" spans="1:2" hidden="1" x14ac:dyDescent="0.25">
      <c r="A78" t="s">
        <v>30</v>
      </c>
      <c r="B78">
        <v>207</v>
      </c>
    </row>
    <row r="79" spans="1:2" hidden="1" x14ac:dyDescent="0.25">
      <c r="A79" t="s">
        <v>30</v>
      </c>
      <c r="B79">
        <v>209</v>
      </c>
    </row>
    <row r="80" spans="1:2" hidden="1" x14ac:dyDescent="0.25">
      <c r="A80" t="s">
        <v>30</v>
      </c>
      <c r="B80">
        <v>210</v>
      </c>
    </row>
    <row r="81" spans="1:2" hidden="1" x14ac:dyDescent="0.25">
      <c r="A81" t="s">
        <v>30</v>
      </c>
      <c r="B81">
        <v>212</v>
      </c>
    </row>
    <row r="82" spans="1:2" hidden="1" x14ac:dyDescent="0.25">
      <c r="A82" t="s">
        <v>30</v>
      </c>
      <c r="B82">
        <v>213</v>
      </c>
    </row>
    <row r="83" spans="1:2" hidden="1" x14ac:dyDescent="0.25">
      <c r="A83" t="s">
        <v>30</v>
      </c>
      <c r="B83">
        <v>214</v>
      </c>
    </row>
    <row r="84" spans="1:2" x14ac:dyDescent="0.25">
      <c r="A84" t="s">
        <v>1739</v>
      </c>
      <c r="B84">
        <v>225</v>
      </c>
    </row>
    <row r="85" spans="1:2" hidden="1" x14ac:dyDescent="0.25">
      <c r="A85" t="s">
        <v>30</v>
      </c>
      <c r="B85">
        <v>226</v>
      </c>
    </row>
    <row r="86" spans="1:2" x14ac:dyDescent="0.25">
      <c r="A86" t="s">
        <v>1739</v>
      </c>
      <c r="B86">
        <v>227</v>
      </c>
    </row>
    <row r="87" spans="1:2" x14ac:dyDescent="0.25">
      <c r="A87" t="s">
        <v>1739</v>
      </c>
      <c r="B87">
        <v>228</v>
      </c>
    </row>
    <row r="88" spans="1:2" hidden="1" x14ac:dyDescent="0.25">
      <c r="A88" t="s">
        <v>30</v>
      </c>
      <c r="B88">
        <v>229</v>
      </c>
    </row>
    <row r="89" spans="1:2" hidden="1" x14ac:dyDescent="0.25">
      <c r="A89" t="s">
        <v>30</v>
      </c>
      <c r="B89">
        <v>230</v>
      </c>
    </row>
    <row r="90" spans="1:2" x14ac:dyDescent="0.25">
      <c r="A90" t="s">
        <v>1739</v>
      </c>
      <c r="B90">
        <v>233</v>
      </c>
    </row>
    <row r="91" spans="1:2" hidden="1" x14ac:dyDescent="0.25">
      <c r="A91" t="s">
        <v>30</v>
      </c>
      <c r="B91">
        <v>237</v>
      </c>
    </row>
    <row r="92" spans="1:2" hidden="1" x14ac:dyDescent="0.25">
      <c r="A92" t="s">
        <v>30</v>
      </c>
      <c r="B92">
        <v>239</v>
      </c>
    </row>
    <row r="93" spans="1:2" hidden="1" x14ac:dyDescent="0.25">
      <c r="A93" t="s">
        <v>30</v>
      </c>
      <c r="B93">
        <v>240</v>
      </c>
    </row>
    <row r="94" spans="1:2" hidden="1" x14ac:dyDescent="0.25">
      <c r="A94" t="s">
        <v>30</v>
      </c>
      <c r="B94">
        <v>241</v>
      </c>
    </row>
    <row r="95" spans="1:2" x14ac:dyDescent="0.25">
      <c r="A95" t="s">
        <v>1739</v>
      </c>
      <c r="B95">
        <v>244</v>
      </c>
    </row>
    <row r="96" spans="1:2" hidden="1" x14ac:dyDescent="0.25">
      <c r="A96" t="s">
        <v>30</v>
      </c>
      <c r="B96">
        <v>253</v>
      </c>
    </row>
    <row r="97" spans="1:2" x14ac:dyDescent="0.25">
      <c r="A97" t="s">
        <v>1739</v>
      </c>
      <c r="B97">
        <v>259</v>
      </c>
    </row>
    <row r="98" spans="1:2" x14ac:dyDescent="0.25">
      <c r="A98" t="s">
        <v>1739</v>
      </c>
      <c r="B98">
        <v>261</v>
      </c>
    </row>
    <row r="99" spans="1:2" x14ac:dyDescent="0.25">
      <c r="A99" t="s">
        <v>1739</v>
      </c>
      <c r="B99">
        <v>273</v>
      </c>
    </row>
    <row r="100" spans="1:2" hidden="1" x14ac:dyDescent="0.25">
      <c r="A100" t="s">
        <v>30</v>
      </c>
      <c r="B100">
        <v>277</v>
      </c>
    </row>
    <row r="101" spans="1:2" x14ac:dyDescent="0.25">
      <c r="A101" t="s">
        <v>1739</v>
      </c>
      <c r="B101">
        <v>278</v>
      </c>
    </row>
    <row r="102" spans="1:2" x14ac:dyDescent="0.25">
      <c r="A102" t="s">
        <v>1739</v>
      </c>
      <c r="B102">
        <v>279</v>
      </c>
    </row>
    <row r="103" spans="1:2" x14ac:dyDescent="0.25">
      <c r="A103" t="s">
        <v>1739</v>
      </c>
      <c r="B103">
        <v>283</v>
      </c>
    </row>
    <row r="104" spans="1:2" hidden="1" x14ac:dyDescent="0.25">
      <c r="A104" t="s">
        <v>30</v>
      </c>
      <c r="B104">
        <v>284</v>
      </c>
    </row>
    <row r="105" spans="1:2" hidden="1" x14ac:dyDescent="0.25">
      <c r="A105" t="s">
        <v>30</v>
      </c>
      <c r="B105">
        <v>287</v>
      </c>
    </row>
    <row r="106" spans="1:2" x14ac:dyDescent="0.25">
      <c r="A106" t="s">
        <v>1739</v>
      </c>
      <c r="B106">
        <v>299</v>
      </c>
    </row>
    <row r="107" spans="1:2" hidden="1" x14ac:dyDescent="0.25">
      <c r="A107" t="s">
        <v>30</v>
      </c>
      <c r="B107">
        <v>300</v>
      </c>
    </row>
    <row r="108" spans="1:2" x14ac:dyDescent="0.25">
      <c r="A108" t="s">
        <v>1739</v>
      </c>
      <c r="B108">
        <v>302</v>
      </c>
    </row>
    <row r="109" spans="1:2" hidden="1" x14ac:dyDescent="0.25">
      <c r="A109" t="s">
        <v>30</v>
      </c>
      <c r="B109">
        <v>305</v>
      </c>
    </row>
    <row r="110" spans="1:2" hidden="1" x14ac:dyDescent="0.25">
      <c r="A110" t="s">
        <v>30</v>
      </c>
      <c r="B110">
        <v>306</v>
      </c>
    </row>
    <row r="111" spans="1:2" x14ac:dyDescent="0.25">
      <c r="A111" t="s">
        <v>1739</v>
      </c>
      <c r="B111">
        <v>310</v>
      </c>
    </row>
    <row r="112" spans="1:2" hidden="1" x14ac:dyDescent="0.25">
      <c r="A112" t="s">
        <v>30</v>
      </c>
      <c r="B112">
        <v>318</v>
      </c>
    </row>
    <row r="113" spans="1:2" x14ac:dyDescent="0.25">
      <c r="A113" t="s">
        <v>1739</v>
      </c>
      <c r="B113">
        <v>327</v>
      </c>
    </row>
    <row r="114" spans="1:2" x14ac:dyDescent="0.25">
      <c r="A114" t="s">
        <v>1739</v>
      </c>
      <c r="B114">
        <v>332</v>
      </c>
    </row>
    <row r="115" spans="1:2" hidden="1" x14ac:dyDescent="0.25">
      <c r="A115" t="s">
        <v>30</v>
      </c>
      <c r="B115">
        <v>333</v>
      </c>
    </row>
    <row r="116" spans="1:2" hidden="1" x14ac:dyDescent="0.25">
      <c r="A116" t="s">
        <v>30</v>
      </c>
      <c r="B116">
        <v>334</v>
      </c>
    </row>
    <row r="117" spans="1:2" hidden="1" x14ac:dyDescent="0.25">
      <c r="A117" t="s">
        <v>30</v>
      </c>
      <c r="B117">
        <v>336</v>
      </c>
    </row>
    <row r="118" spans="1:2" x14ac:dyDescent="0.25">
      <c r="A118" t="s">
        <v>1739</v>
      </c>
      <c r="B118">
        <v>338</v>
      </c>
    </row>
    <row r="119" spans="1:2" hidden="1" x14ac:dyDescent="0.25">
      <c r="A119" t="s">
        <v>30</v>
      </c>
      <c r="B119">
        <v>339</v>
      </c>
    </row>
    <row r="120" spans="1:2" x14ac:dyDescent="0.25">
      <c r="A120" t="s">
        <v>1739</v>
      </c>
      <c r="B120">
        <v>343</v>
      </c>
    </row>
    <row r="121" spans="1:2" hidden="1" x14ac:dyDescent="0.25">
      <c r="A121" t="s">
        <v>30</v>
      </c>
      <c r="B121">
        <v>349</v>
      </c>
    </row>
    <row r="122" spans="1:2" x14ac:dyDescent="0.25">
      <c r="A122" t="s">
        <v>1739</v>
      </c>
      <c r="B122">
        <v>350</v>
      </c>
    </row>
    <row r="123" spans="1:2" hidden="1" x14ac:dyDescent="0.25">
      <c r="A123" t="s">
        <v>30</v>
      </c>
      <c r="B123">
        <v>351</v>
      </c>
    </row>
    <row r="124" spans="1:2" x14ac:dyDescent="0.25">
      <c r="A124" t="s">
        <v>1739</v>
      </c>
      <c r="B124">
        <v>354</v>
      </c>
    </row>
    <row r="125" spans="1:2" hidden="1" x14ac:dyDescent="0.25">
      <c r="A125" t="s">
        <v>30</v>
      </c>
      <c r="B125">
        <v>355</v>
      </c>
    </row>
    <row r="126" spans="1:2" x14ac:dyDescent="0.25">
      <c r="A126" t="s">
        <v>1739</v>
      </c>
      <c r="B126">
        <v>359</v>
      </c>
    </row>
    <row r="127" spans="1:2" x14ac:dyDescent="0.25">
      <c r="A127" t="s">
        <v>1739</v>
      </c>
      <c r="B127">
        <v>366</v>
      </c>
    </row>
    <row r="128" spans="1:2" x14ac:dyDescent="0.25">
      <c r="A128" t="s">
        <v>1739</v>
      </c>
      <c r="B128">
        <v>367</v>
      </c>
    </row>
    <row r="129" spans="1:2" hidden="1" x14ac:dyDescent="0.25">
      <c r="A129" t="s">
        <v>30</v>
      </c>
      <c r="B129">
        <v>369</v>
      </c>
    </row>
    <row r="130" spans="1:2" x14ac:dyDescent="0.25">
      <c r="A130" t="s">
        <v>1739</v>
      </c>
      <c r="B130">
        <v>371</v>
      </c>
    </row>
    <row r="131" spans="1:2" hidden="1" x14ac:dyDescent="0.25">
      <c r="A131" t="s">
        <v>30</v>
      </c>
      <c r="B131">
        <v>374</v>
      </c>
    </row>
    <row r="132" spans="1:2" x14ac:dyDescent="0.25">
      <c r="A132" t="s">
        <v>1739</v>
      </c>
      <c r="B132">
        <v>376</v>
      </c>
    </row>
    <row r="133" spans="1:2" hidden="1" x14ac:dyDescent="0.25">
      <c r="A133" t="s">
        <v>30</v>
      </c>
      <c r="B133">
        <v>377</v>
      </c>
    </row>
    <row r="134" spans="1:2" hidden="1" x14ac:dyDescent="0.25">
      <c r="A134" t="s">
        <v>30</v>
      </c>
      <c r="B134">
        <v>378</v>
      </c>
    </row>
    <row r="135" spans="1:2" x14ac:dyDescent="0.25">
      <c r="A135" t="s">
        <v>1739</v>
      </c>
      <c r="B135">
        <v>379</v>
      </c>
    </row>
    <row r="136" spans="1:2" hidden="1" x14ac:dyDescent="0.25">
      <c r="A136" t="s">
        <v>30</v>
      </c>
      <c r="B136">
        <v>381</v>
      </c>
    </row>
    <row r="137" spans="1:2" hidden="1" x14ac:dyDescent="0.25">
      <c r="A137" t="s">
        <v>30</v>
      </c>
      <c r="B137">
        <v>382</v>
      </c>
    </row>
    <row r="138" spans="1:2" hidden="1" x14ac:dyDescent="0.25">
      <c r="A138" t="s">
        <v>30</v>
      </c>
      <c r="B138">
        <v>383</v>
      </c>
    </row>
    <row r="139" spans="1:2" hidden="1" x14ac:dyDescent="0.25">
      <c r="A139" t="s">
        <v>30</v>
      </c>
      <c r="B139">
        <v>386</v>
      </c>
    </row>
    <row r="140" spans="1:2" hidden="1" x14ac:dyDescent="0.25">
      <c r="A140" t="s">
        <v>30</v>
      </c>
      <c r="B140">
        <v>387</v>
      </c>
    </row>
    <row r="141" spans="1:2" x14ac:dyDescent="0.25">
      <c r="A141" t="s">
        <v>1739</v>
      </c>
      <c r="B141">
        <v>388</v>
      </c>
    </row>
    <row r="142" spans="1:2" hidden="1" x14ac:dyDescent="0.25">
      <c r="A142" t="s">
        <v>30</v>
      </c>
      <c r="B142">
        <v>390</v>
      </c>
    </row>
    <row r="143" spans="1:2" x14ac:dyDescent="0.25">
      <c r="A143" t="s">
        <v>1739</v>
      </c>
      <c r="B143">
        <v>391</v>
      </c>
    </row>
    <row r="144" spans="1:2" hidden="1" x14ac:dyDescent="0.25">
      <c r="A144" t="s">
        <v>30</v>
      </c>
      <c r="B144">
        <v>393</v>
      </c>
    </row>
    <row r="145" spans="1:2" hidden="1" x14ac:dyDescent="0.25">
      <c r="A145" t="s">
        <v>30</v>
      </c>
      <c r="B145">
        <v>394</v>
      </c>
    </row>
    <row r="146" spans="1:2" hidden="1" x14ac:dyDescent="0.25">
      <c r="A146" t="s">
        <v>30</v>
      </c>
      <c r="B146">
        <v>396</v>
      </c>
    </row>
    <row r="147" spans="1:2" x14ac:dyDescent="0.25">
      <c r="A147" t="s">
        <v>1739</v>
      </c>
      <c r="B147">
        <v>400</v>
      </c>
    </row>
    <row r="148" spans="1:2" hidden="1" x14ac:dyDescent="0.25">
      <c r="A148" t="s">
        <v>30</v>
      </c>
      <c r="B148">
        <v>407</v>
      </c>
    </row>
    <row r="149" spans="1:2" x14ac:dyDescent="0.25">
      <c r="A149" t="s">
        <v>1739</v>
      </c>
      <c r="B149">
        <v>427</v>
      </c>
    </row>
    <row r="150" spans="1:2" x14ac:dyDescent="0.25">
      <c r="A150" t="s">
        <v>1739</v>
      </c>
      <c r="B150">
        <v>431</v>
      </c>
    </row>
    <row r="151" spans="1:2" hidden="1" x14ac:dyDescent="0.25">
      <c r="A151" t="s">
        <v>30</v>
      </c>
      <c r="B151">
        <v>440</v>
      </c>
    </row>
    <row r="152" spans="1:2" x14ac:dyDescent="0.25">
      <c r="A152" t="s">
        <v>1739</v>
      </c>
      <c r="B152">
        <v>441</v>
      </c>
    </row>
    <row r="153" spans="1:2" x14ac:dyDescent="0.25">
      <c r="A153" t="s">
        <v>1739</v>
      </c>
      <c r="B153">
        <v>446</v>
      </c>
    </row>
    <row r="154" spans="1:2" x14ac:dyDescent="0.25">
      <c r="A154" t="s">
        <v>1739</v>
      </c>
      <c r="B154">
        <v>449</v>
      </c>
    </row>
    <row r="155" spans="1:2" hidden="1" x14ac:dyDescent="0.25">
      <c r="A155" t="s">
        <v>30</v>
      </c>
      <c r="B155">
        <v>453</v>
      </c>
    </row>
    <row r="156" spans="1:2" hidden="1" x14ac:dyDescent="0.25">
      <c r="A156" t="s">
        <v>30</v>
      </c>
      <c r="B156">
        <v>464</v>
      </c>
    </row>
    <row r="157" spans="1:2" x14ac:dyDescent="0.25">
      <c r="A157" t="s">
        <v>1739</v>
      </c>
      <c r="B157">
        <v>472</v>
      </c>
    </row>
    <row r="158" spans="1:2" hidden="1" x14ac:dyDescent="0.25">
      <c r="A158" t="s">
        <v>30</v>
      </c>
      <c r="B158">
        <v>473</v>
      </c>
    </row>
    <row r="159" spans="1:2" hidden="1" x14ac:dyDescent="0.25">
      <c r="A159" t="s">
        <v>30</v>
      </c>
      <c r="B159">
        <v>474</v>
      </c>
    </row>
    <row r="160" spans="1:2" x14ac:dyDescent="0.25">
      <c r="A160" t="s">
        <v>1739</v>
      </c>
      <c r="B160">
        <v>489</v>
      </c>
    </row>
    <row r="161" spans="1:2" x14ac:dyDescent="0.25">
      <c r="A161" t="s">
        <v>1739</v>
      </c>
      <c r="B161">
        <v>497</v>
      </c>
    </row>
    <row r="162" spans="1:2" hidden="1" x14ac:dyDescent="0.25">
      <c r="A162" t="s">
        <v>30</v>
      </c>
      <c r="B162">
        <v>499</v>
      </c>
    </row>
    <row r="163" spans="1:2" hidden="1" x14ac:dyDescent="0.25">
      <c r="A163" t="s">
        <v>30</v>
      </c>
      <c r="B163">
        <v>504</v>
      </c>
    </row>
    <row r="164" spans="1:2" x14ac:dyDescent="0.25">
      <c r="A164" t="s">
        <v>1739</v>
      </c>
      <c r="B164">
        <v>505</v>
      </c>
    </row>
    <row r="165" spans="1:2" x14ac:dyDescent="0.25">
      <c r="A165" t="s">
        <v>1739</v>
      </c>
      <c r="B165">
        <v>506</v>
      </c>
    </row>
    <row r="166" spans="1:2" x14ac:dyDescent="0.25">
      <c r="A166" t="s">
        <v>1739</v>
      </c>
      <c r="B166">
        <v>511</v>
      </c>
    </row>
    <row r="167" spans="1:2" x14ac:dyDescent="0.25">
      <c r="A167" t="s">
        <v>1739</v>
      </c>
      <c r="B167">
        <v>518</v>
      </c>
    </row>
    <row r="168" spans="1:2" hidden="1" x14ac:dyDescent="0.25">
      <c r="A168" t="s">
        <v>30</v>
      </c>
      <c r="B168">
        <v>520</v>
      </c>
    </row>
    <row r="169" spans="1:2" hidden="1" x14ac:dyDescent="0.25">
      <c r="A169" t="s">
        <v>30</v>
      </c>
      <c r="B169">
        <v>524</v>
      </c>
    </row>
    <row r="170" spans="1:2" x14ac:dyDescent="0.25">
      <c r="A170" t="s">
        <v>1739</v>
      </c>
      <c r="B170">
        <v>525</v>
      </c>
    </row>
    <row r="171" spans="1:2" hidden="1" x14ac:dyDescent="0.25">
      <c r="A171" t="s">
        <v>30</v>
      </c>
      <c r="B171">
        <v>534</v>
      </c>
    </row>
    <row r="172" spans="1:2" x14ac:dyDescent="0.25">
      <c r="A172" t="s">
        <v>1739</v>
      </c>
      <c r="B172">
        <v>541</v>
      </c>
    </row>
    <row r="173" spans="1:2" x14ac:dyDescent="0.25">
      <c r="A173" t="s">
        <v>1739</v>
      </c>
      <c r="B173">
        <v>545</v>
      </c>
    </row>
    <row r="174" spans="1:2" x14ac:dyDescent="0.25">
      <c r="A174" t="s">
        <v>1739</v>
      </c>
      <c r="B174">
        <v>550</v>
      </c>
    </row>
    <row r="175" spans="1:2" hidden="1" x14ac:dyDescent="0.25">
      <c r="A175" t="s">
        <v>30</v>
      </c>
      <c r="B175">
        <v>559</v>
      </c>
    </row>
    <row r="176" spans="1:2" x14ac:dyDescent="0.25">
      <c r="A176" t="s">
        <v>1739</v>
      </c>
      <c r="B176">
        <v>563</v>
      </c>
    </row>
    <row r="177" spans="1:2" x14ac:dyDescent="0.25">
      <c r="A177" t="s">
        <v>1739</v>
      </c>
      <c r="B177">
        <v>567</v>
      </c>
    </row>
    <row r="178" spans="1:2" hidden="1" x14ac:dyDescent="0.25">
      <c r="A178" t="s">
        <v>30</v>
      </c>
      <c r="B178">
        <v>570</v>
      </c>
    </row>
    <row r="179" spans="1:2" hidden="1" x14ac:dyDescent="0.25">
      <c r="A179" t="s">
        <v>30</v>
      </c>
      <c r="B179">
        <v>576</v>
      </c>
    </row>
    <row r="180" spans="1:2" hidden="1" x14ac:dyDescent="0.25">
      <c r="A180" t="s">
        <v>30</v>
      </c>
      <c r="B180">
        <v>577</v>
      </c>
    </row>
    <row r="181" spans="1:2" x14ac:dyDescent="0.25">
      <c r="A181" t="s">
        <v>1739</v>
      </c>
      <c r="B181">
        <v>578</v>
      </c>
    </row>
    <row r="182" spans="1:2" hidden="1" x14ac:dyDescent="0.25">
      <c r="A182" t="s">
        <v>30</v>
      </c>
      <c r="B182">
        <v>600</v>
      </c>
    </row>
    <row r="183" spans="1:2" hidden="1" x14ac:dyDescent="0.25">
      <c r="A183" t="s">
        <v>30</v>
      </c>
      <c r="B183">
        <v>603</v>
      </c>
    </row>
    <row r="184" spans="1:2" x14ac:dyDescent="0.25">
      <c r="A184" t="s">
        <v>1739</v>
      </c>
      <c r="B184">
        <v>606</v>
      </c>
    </row>
    <row r="185" spans="1:2" hidden="1" x14ac:dyDescent="0.25">
      <c r="A185" t="s">
        <v>30</v>
      </c>
      <c r="B185">
        <v>613</v>
      </c>
    </row>
    <row r="186" spans="1:2" x14ac:dyDescent="0.25">
      <c r="A186" t="s">
        <v>1739</v>
      </c>
      <c r="B186">
        <v>617</v>
      </c>
    </row>
    <row r="187" spans="1:2" x14ac:dyDescent="0.25">
      <c r="A187" t="s">
        <v>1739</v>
      </c>
      <c r="B187">
        <v>620</v>
      </c>
    </row>
    <row r="188" spans="1:2" x14ac:dyDescent="0.25">
      <c r="A188" t="s">
        <v>1739</v>
      </c>
      <c r="B188">
        <v>622</v>
      </c>
    </row>
    <row r="189" spans="1:2" x14ac:dyDescent="0.25">
      <c r="A189" t="s">
        <v>1739</v>
      </c>
      <c r="B189">
        <v>623</v>
      </c>
    </row>
    <row r="190" spans="1:2" x14ac:dyDescent="0.25">
      <c r="A190" t="s">
        <v>1739</v>
      </c>
      <c r="B190">
        <v>637</v>
      </c>
    </row>
    <row r="191" spans="1:2" x14ac:dyDescent="0.25">
      <c r="A191" t="s">
        <v>1739</v>
      </c>
      <c r="B191">
        <v>638</v>
      </c>
    </row>
    <row r="192" spans="1:2" x14ac:dyDescent="0.25">
      <c r="A192" t="s">
        <v>1739</v>
      </c>
      <c r="B192">
        <v>640</v>
      </c>
    </row>
    <row r="193" spans="1:2" hidden="1" x14ac:dyDescent="0.25">
      <c r="A193" t="s">
        <v>30</v>
      </c>
      <c r="B193">
        <v>646</v>
      </c>
    </row>
    <row r="194" spans="1:2" x14ac:dyDescent="0.25">
      <c r="A194" t="s">
        <v>1739</v>
      </c>
      <c r="B194">
        <v>648</v>
      </c>
    </row>
    <row r="195" spans="1:2" x14ac:dyDescent="0.25">
      <c r="A195" t="s">
        <v>1739</v>
      </c>
      <c r="B195">
        <v>649</v>
      </c>
    </row>
    <row r="196" spans="1:2" x14ac:dyDescent="0.25">
      <c r="A196" t="s">
        <v>1739</v>
      </c>
      <c r="B196">
        <v>650</v>
      </c>
    </row>
    <row r="197" spans="1:2" hidden="1" x14ac:dyDescent="0.25">
      <c r="A197" t="s">
        <v>30</v>
      </c>
      <c r="B197">
        <v>651</v>
      </c>
    </row>
    <row r="198" spans="1:2" x14ac:dyDescent="0.25">
      <c r="A198" t="s">
        <v>1739</v>
      </c>
      <c r="B198">
        <v>653</v>
      </c>
    </row>
    <row r="199" spans="1:2" x14ac:dyDescent="0.25">
      <c r="A199" t="s">
        <v>1739</v>
      </c>
      <c r="B199">
        <v>660</v>
      </c>
    </row>
    <row r="200" spans="1:2" x14ac:dyDescent="0.25">
      <c r="A200" t="s">
        <v>1739</v>
      </c>
      <c r="B200">
        <v>674</v>
      </c>
    </row>
    <row r="201" spans="1:2" hidden="1" x14ac:dyDescent="0.25">
      <c r="A201" t="s">
        <v>30</v>
      </c>
      <c r="B201">
        <v>675</v>
      </c>
    </row>
    <row r="202" spans="1:2" hidden="1" x14ac:dyDescent="0.25">
      <c r="A202" t="s">
        <v>30</v>
      </c>
      <c r="B202">
        <v>691</v>
      </c>
    </row>
    <row r="203" spans="1:2" x14ac:dyDescent="0.25">
      <c r="A203" t="s">
        <v>1739</v>
      </c>
      <c r="B203">
        <v>695</v>
      </c>
    </row>
    <row r="204" spans="1:2" x14ac:dyDescent="0.25">
      <c r="A204" t="s">
        <v>1739</v>
      </c>
      <c r="B204">
        <v>696</v>
      </c>
    </row>
    <row r="205" spans="1:2" hidden="1" x14ac:dyDescent="0.25">
      <c r="A205" t="s">
        <v>30</v>
      </c>
      <c r="B205">
        <v>697</v>
      </c>
    </row>
    <row r="206" spans="1:2" x14ac:dyDescent="0.25">
      <c r="A206" t="s">
        <v>1739</v>
      </c>
      <c r="B206">
        <v>736</v>
      </c>
    </row>
    <row r="207" spans="1:2" x14ac:dyDescent="0.25">
      <c r="A207" t="s">
        <v>1739</v>
      </c>
      <c r="B207">
        <v>791</v>
      </c>
    </row>
    <row r="208" spans="1:2" x14ac:dyDescent="0.25">
      <c r="A208" t="s">
        <v>1739</v>
      </c>
      <c r="B208">
        <v>793</v>
      </c>
    </row>
    <row r="209" spans="1:2" x14ac:dyDescent="0.25">
      <c r="A209" t="s">
        <v>1739</v>
      </c>
      <c r="B209">
        <v>794</v>
      </c>
    </row>
    <row r="210" spans="1:2" hidden="1" x14ac:dyDescent="0.25">
      <c r="A210" t="s">
        <v>30</v>
      </c>
      <c r="B210">
        <v>800</v>
      </c>
    </row>
    <row r="211" spans="1:2" x14ac:dyDescent="0.25">
      <c r="A211" t="s">
        <v>1739</v>
      </c>
      <c r="B211">
        <v>801</v>
      </c>
    </row>
    <row r="212" spans="1:2" hidden="1" x14ac:dyDescent="0.25">
      <c r="A212" t="s">
        <v>30</v>
      </c>
      <c r="B212">
        <v>804</v>
      </c>
    </row>
    <row r="213" spans="1:2" hidden="1" x14ac:dyDescent="0.25">
      <c r="A213" t="s">
        <v>30</v>
      </c>
      <c r="B213">
        <v>806</v>
      </c>
    </row>
    <row r="214" spans="1:2" x14ac:dyDescent="0.25">
      <c r="A214" t="s">
        <v>1739</v>
      </c>
      <c r="B214">
        <v>807</v>
      </c>
    </row>
    <row r="215" spans="1:2" hidden="1" x14ac:dyDescent="0.25">
      <c r="A215" t="s">
        <v>30</v>
      </c>
      <c r="B215">
        <v>809</v>
      </c>
    </row>
    <row r="216" spans="1:2" hidden="1" x14ac:dyDescent="0.25">
      <c r="A216" t="s">
        <v>30</v>
      </c>
      <c r="B216">
        <v>816</v>
      </c>
    </row>
    <row r="217" spans="1:2" hidden="1" x14ac:dyDescent="0.25">
      <c r="A217" t="s">
        <v>30</v>
      </c>
      <c r="B217">
        <v>826</v>
      </c>
    </row>
    <row r="218" spans="1:2" hidden="1" x14ac:dyDescent="0.25">
      <c r="A218" t="s">
        <v>30</v>
      </c>
      <c r="B218">
        <v>835</v>
      </c>
    </row>
    <row r="219" spans="1:2" hidden="1" x14ac:dyDescent="0.25">
      <c r="A219" t="s">
        <v>30</v>
      </c>
      <c r="B219">
        <v>844</v>
      </c>
    </row>
    <row r="220" spans="1:2" hidden="1" x14ac:dyDescent="0.25">
      <c r="A220" t="s">
        <v>30</v>
      </c>
      <c r="B220">
        <v>856</v>
      </c>
    </row>
    <row r="221" spans="1:2" hidden="1" x14ac:dyDescent="0.25">
      <c r="A221" t="s">
        <v>30</v>
      </c>
      <c r="B221">
        <v>859</v>
      </c>
    </row>
    <row r="222" spans="1:2" x14ac:dyDescent="0.25">
      <c r="A222" t="s">
        <v>1739</v>
      </c>
      <c r="B222">
        <v>862</v>
      </c>
    </row>
    <row r="223" spans="1:2" x14ac:dyDescent="0.25">
      <c r="A223" t="s">
        <v>1739</v>
      </c>
      <c r="B223">
        <v>867</v>
      </c>
    </row>
    <row r="224" spans="1:2" x14ac:dyDescent="0.25">
      <c r="A224" t="s">
        <v>1739</v>
      </c>
      <c r="B224">
        <v>872</v>
      </c>
    </row>
    <row r="225" spans="1:2" x14ac:dyDescent="0.25">
      <c r="A225" t="s">
        <v>1739</v>
      </c>
      <c r="B225">
        <v>901</v>
      </c>
    </row>
    <row r="226" spans="1:2" x14ac:dyDescent="0.25">
      <c r="A226" t="s">
        <v>1739</v>
      </c>
      <c r="B226">
        <v>902</v>
      </c>
    </row>
    <row r="227" spans="1:2" x14ac:dyDescent="0.25">
      <c r="A227" t="s">
        <v>1739</v>
      </c>
      <c r="B227">
        <v>903</v>
      </c>
    </row>
    <row r="228" spans="1:2" hidden="1" x14ac:dyDescent="0.25">
      <c r="A228" t="s">
        <v>30</v>
      </c>
      <c r="B228">
        <v>904</v>
      </c>
    </row>
    <row r="229" spans="1:2" hidden="1" x14ac:dyDescent="0.25">
      <c r="A229" t="s">
        <v>30</v>
      </c>
      <c r="B229">
        <v>906</v>
      </c>
    </row>
    <row r="230" spans="1:2" hidden="1" x14ac:dyDescent="0.25">
      <c r="A230" t="s">
        <v>30</v>
      </c>
      <c r="B230">
        <v>907</v>
      </c>
    </row>
    <row r="231" spans="1:2" hidden="1" x14ac:dyDescent="0.25">
      <c r="A231" t="s">
        <v>30</v>
      </c>
      <c r="B231">
        <v>908</v>
      </c>
    </row>
    <row r="232" spans="1:2" hidden="1" x14ac:dyDescent="0.25">
      <c r="A232" t="s">
        <v>30</v>
      </c>
      <c r="B232">
        <v>909</v>
      </c>
    </row>
    <row r="233" spans="1:2" hidden="1" x14ac:dyDescent="0.25">
      <c r="A233" t="s">
        <v>30</v>
      </c>
      <c r="B233">
        <v>910</v>
      </c>
    </row>
    <row r="234" spans="1:2" hidden="1" x14ac:dyDescent="0.25">
      <c r="A234" t="s">
        <v>30</v>
      </c>
      <c r="B234">
        <v>919</v>
      </c>
    </row>
    <row r="235" spans="1:2" x14ac:dyDescent="0.25">
      <c r="A235" t="s">
        <v>1739</v>
      </c>
      <c r="B235">
        <v>921</v>
      </c>
    </row>
    <row r="236" spans="1:2" hidden="1" x14ac:dyDescent="0.25">
      <c r="A236" t="s">
        <v>30</v>
      </c>
      <c r="B236">
        <v>923</v>
      </c>
    </row>
    <row r="237" spans="1:2" hidden="1" x14ac:dyDescent="0.25">
      <c r="A237" t="s">
        <v>30</v>
      </c>
      <c r="B237">
        <v>926</v>
      </c>
    </row>
    <row r="238" spans="1:2" x14ac:dyDescent="0.25">
      <c r="A238" t="s">
        <v>1739</v>
      </c>
      <c r="B238">
        <v>927</v>
      </c>
    </row>
    <row r="239" spans="1:2" hidden="1" x14ac:dyDescent="0.25">
      <c r="A239" t="s">
        <v>30</v>
      </c>
      <c r="B239">
        <v>929</v>
      </c>
    </row>
    <row r="240" spans="1:2" hidden="1" x14ac:dyDescent="0.25">
      <c r="A240" t="s">
        <v>30</v>
      </c>
      <c r="B240">
        <v>930</v>
      </c>
    </row>
    <row r="241" spans="1:2" x14ac:dyDescent="0.25">
      <c r="A241" t="s">
        <v>1739</v>
      </c>
      <c r="B241">
        <v>932</v>
      </c>
    </row>
    <row r="242" spans="1:2" x14ac:dyDescent="0.25">
      <c r="A242" t="s">
        <v>1739</v>
      </c>
      <c r="B242">
        <v>937</v>
      </c>
    </row>
    <row r="243" spans="1:2" x14ac:dyDescent="0.25">
      <c r="A243" t="s">
        <v>1739</v>
      </c>
      <c r="B243">
        <v>938</v>
      </c>
    </row>
    <row r="244" spans="1:2" x14ac:dyDescent="0.25">
      <c r="A244" t="s">
        <v>1739</v>
      </c>
      <c r="B244">
        <v>939</v>
      </c>
    </row>
    <row r="245" spans="1:2" hidden="1" x14ac:dyDescent="0.25">
      <c r="A245" t="s">
        <v>30</v>
      </c>
      <c r="B245">
        <v>940</v>
      </c>
    </row>
    <row r="246" spans="1:2" x14ac:dyDescent="0.25">
      <c r="A246" t="s">
        <v>1739</v>
      </c>
      <c r="B246">
        <v>945</v>
      </c>
    </row>
    <row r="247" spans="1:2" hidden="1" x14ac:dyDescent="0.25">
      <c r="A247" t="s">
        <v>30</v>
      </c>
      <c r="B247">
        <v>946</v>
      </c>
    </row>
    <row r="248" spans="1:2" hidden="1" x14ac:dyDescent="0.25">
      <c r="A248" t="s">
        <v>30</v>
      </c>
      <c r="B248">
        <v>947</v>
      </c>
    </row>
    <row r="249" spans="1:2" x14ac:dyDescent="0.25">
      <c r="A249" t="s">
        <v>1739</v>
      </c>
      <c r="B249">
        <v>948</v>
      </c>
    </row>
    <row r="250" spans="1:2" hidden="1" x14ac:dyDescent="0.25">
      <c r="A250" t="s">
        <v>30</v>
      </c>
      <c r="B250">
        <v>949</v>
      </c>
    </row>
    <row r="251" spans="1:2" hidden="1" x14ac:dyDescent="0.25">
      <c r="A251" t="s">
        <v>30</v>
      </c>
      <c r="B251">
        <v>951</v>
      </c>
    </row>
    <row r="252" spans="1:2" hidden="1" x14ac:dyDescent="0.25">
      <c r="A252" t="s">
        <v>30</v>
      </c>
      <c r="B252">
        <v>953</v>
      </c>
    </row>
    <row r="253" spans="1:2" hidden="1" x14ac:dyDescent="0.25">
      <c r="A253" t="s">
        <v>30</v>
      </c>
      <c r="B253">
        <v>961</v>
      </c>
    </row>
    <row r="254" spans="1:2" x14ac:dyDescent="0.25">
      <c r="A254" t="s">
        <v>1739</v>
      </c>
      <c r="B254">
        <v>964</v>
      </c>
    </row>
    <row r="255" spans="1:2" x14ac:dyDescent="0.25">
      <c r="A255" t="s">
        <v>1739</v>
      </c>
      <c r="B255">
        <v>965</v>
      </c>
    </row>
    <row r="256" spans="1:2" hidden="1" x14ac:dyDescent="0.25">
      <c r="A256" t="s">
        <v>30</v>
      </c>
      <c r="B256">
        <v>966</v>
      </c>
    </row>
    <row r="257" spans="1:2" x14ac:dyDescent="0.25">
      <c r="A257" t="s">
        <v>1739</v>
      </c>
      <c r="B257">
        <v>968</v>
      </c>
    </row>
    <row r="258" spans="1:2" x14ac:dyDescent="0.25">
      <c r="A258" t="s">
        <v>1739</v>
      </c>
      <c r="B258">
        <v>969</v>
      </c>
    </row>
    <row r="259" spans="1:2" hidden="1" x14ac:dyDescent="0.25">
      <c r="A259" t="s">
        <v>30</v>
      </c>
      <c r="B259">
        <v>971</v>
      </c>
    </row>
    <row r="260" spans="1:2" x14ac:dyDescent="0.25">
      <c r="A260" t="s">
        <v>1739</v>
      </c>
      <c r="B260">
        <v>972</v>
      </c>
    </row>
    <row r="261" spans="1:2" hidden="1" x14ac:dyDescent="0.25">
      <c r="A261" t="s">
        <v>30</v>
      </c>
      <c r="B261">
        <v>973</v>
      </c>
    </row>
    <row r="262" spans="1:2" hidden="1" x14ac:dyDescent="0.25">
      <c r="A262" t="s">
        <v>30</v>
      </c>
      <c r="B262">
        <v>974</v>
      </c>
    </row>
    <row r="263" spans="1:2" hidden="1" x14ac:dyDescent="0.25">
      <c r="A263" t="s">
        <v>30</v>
      </c>
      <c r="B263">
        <v>976</v>
      </c>
    </row>
    <row r="264" spans="1:2" x14ac:dyDescent="0.25">
      <c r="A264" t="s">
        <v>1739</v>
      </c>
      <c r="B264">
        <v>977</v>
      </c>
    </row>
    <row r="265" spans="1:2" x14ac:dyDescent="0.25">
      <c r="A265" t="s">
        <v>1739</v>
      </c>
      <c r="B265">
        <v>979</v>
      </c>
    </row>
    <row r="266" spans="1:2" x14ac:dyDescent="0.25">
      <c r="A266" t="s">
        <v>1739</v>
      </c>
      <c r="B266">
        <v>981</v>
      </c>
    </row>
    <row r="267" spans="1:2" hidden="1" x14ac:dyDescent="0.25">
      <c r="A267" t="s">
        <v>30</v>
      </c>
      <c r="B267">
        <v>983</v>
      </c>
    </row>
    <row r="268" spans="1:2" x14ac:dyDescent="0.25">
      <c r="A268" t="s">
        <v>1739</v>
      </c>
      <c r="B268">
        <v>985</v>
      </c>
    </row>
    <row r="269" spans="1:2" x14ac:dyDescent="0.25">
      <c r="A269" t="s">
        <v>1739</v>
      </c>
      <c r="B269">
        <v>987</v>
      </c>
    </row>
    <row r="270" spans="1:2" x14ac:dyDescent="0.25">
      <c r="A270" t="s">
        <v>1739</v>
      </c>
      <c r="B270">
        <v>990</v>
      </c>
    </row>
    <row r="271" spans="1:2" hidden="1" x14ac:dyDescent="0.25">
      <c r="A271" t="s">
        <v>30</v>
      </c>
      <c r="B271">
        <v>994</v>
      </c>
    </row>
    <row r="272" spans="1:2" hidden="1" x14ac:dyDescent="0.25">
      <c r="A272" t="s">
        <v>30</v>
      </c>
      <c r="B272">
        <v>995</v>
      </c>
    </row>
    <row r="273" spans="1:3" hidden="1" x14ac:dyDescent="0.25">
      <c r="A273" t="s">
        <v>30</v>
      </c>
      <c r="B273">
        <v>996</v>
      </c>
    </row>
    <row r="274" spans="1:3" x14ac:dyDescent="0.25">
      <c r="A274" t="s">
        <v>1739</v>
      </c>
      <c r="B274">
        <v>998</v>
      </c>
      <c r="C274" t="s">
        <v>2066</v>
      </c>
    </row>
    <row r="275" spans="1:3" x14ac:dyDescent="0.25">
      <c r="A275" t="s">
        <v>1739</v>
      </c>
      <c r="B275">
        <v>999</v>
      </c>
      <c r="C275" t="s">
        <v>2064</v>
      </c>
    </row>
    <row r="276" spans="1:3" x14ac:dyDescent="0.25">
      <c r="A276" t="s">
        <v>1739</v>
      </c>
      <c r="B276">
        <v>6701</v>
      </c>
      <c r="C276" t="s">
        <v>2065</v>
      </c>
    </row>
    <row r="277" spans="1:3" x14ac:dyDescent="0.25">
      <c r="A277" t="s">
        <v>1739</v>
      </c>
      <c r="B277">
        <v>6702</v>
      </c>
    </row>
    <row r="278" spans="1:3" x14ac:dyDescent="0.25">
      <c r="A278" t="s">
        <v>1739</v>
      </c>
      <c r="B278">
        <v>6703</v>
      </c>
    </row>
    <row r="279" spans="1:3" hidden="1" x14ac:dyDescent="0.25">
      <c r="B279" s="18">
        <f>COUNTA(B2:B278)</f>
        <v>277</v>
      </c>
    </row>
    <row r="280" spans="1:3" x14ac:dyDescent="0.25">
      <c r="B280" s="18"/>
    </row>
    <row r="281" spans="1:3" x14ac:dyDescent="0.25">
      <c r="B281" s="18"/>
    </row>
    <row r="282" spans="1:3" x14ac:dyDescent="0.25">
      <c r="B282" s="18"/>
    </row>
    <row r="283" spans="1:3" x14ac:dyDescent="0.25">
      <c r="B283" s="18"/>
    </row>
    <row r="284" spans="1:3" x14ac:dyDescent="0.25">
      <c r="B284" s="18"/>
    </row>
    <row r="285" spans="1:3" x14ac:dyDescent="0.25">
      <c r="B285" s="18"/>
    </row>
    <row r="286" spans="1:3" x14ac:dyDescent="0.25">
      <c r="B286" s="18"/>
    </row>
    <row r="287" spans="1:3" x14ac:dyDescent="0.25">
      <c r="B287" s="18"/>
    </row>
    <row r="288" spans="1:3" x14ac:dyDescent="0.25">
      <c r="B288" s="18"/>
    </row>
    <row r="289" spans="2:2" x14ac:dyDescent="0.25">
      <c r="B289" s="18"/>
    </row>
    <row r="290" spans="2:2" x14ac:dyDescent="0.25">
      <c r="B290" s="18"/>
    </row>
    <row r="291" spans="2:2" x14ac:dyDescent="0.25">
      <c r="B291" s="18"/>
    </row>
    <row r="292" spans="2:2" x14ac:dyDescent="0.25">
      <c r="B292" s="18"/>
    </row>
    <row r="293" spans="2:2" x14ac:dyDescent="0.25">
      <c r="B293" s="18"/>
    </row>
    <row r="294" spans="2:2" x14ac:dyDescent="0.25">
      <c r="B294" s="18"/>
    </row>
    <row r="295" spans="2:2" x14ac:dyDescent="0.25">
      <c r="B295" s="18"/>
    </row>
    <row r="296" spans="2:2" x14ac:dyDescent="0.25">
      <c r="B296" s="18"/>
    </row>
    <row r="297" spans="2:2" x14ac:dyDescent="0.25">
      <c r="B297" s="18"/>
    </row>
    <row r="298" spans="2:2" x14ac:dyDescent="0.25">
      <c r="B298" s="18"/>
    </row>
    <row r="299" spans="2:2" x14ac:dyDescent="0.25">
      <c r="B299" s="18"/>
    </row>
    <row r="300" spans="2:2" x14ac:dyDescent="0.25">
      <c r="B300" s="18"/>
    </row>
    <row r="301" spans="2:2" x14ac:dyDescent="0.25">
      <c r="B301" s="18"/>
    </row>
    <row r="302" spans="2:2" x14ac:dyDescent="0.25">
      <c r="B302" s="18"/>
    </row>
    <row r="303" spans="2:2" x14ac:dyDescent="0.25">
      <c r="B303" s="18"/>
    </row>
    <row r="304" spans="2:2" x14ac:dyDescent="0.25">
      <c r="B304" s="18"/>
    </row>
    <row r="305" spans="2:2" x14ac:dyDescent="0.25">
      <c r="B305" s="18"/>
    </row>
    <row r="306" spans="2:2" x14ac:dyDescent="0.25">
      <c r="B306" s="18"/>
    </row>
    <row r="307" spans="2:2" x14ac:dyDescent="0.25">
      <c r="B307" s="18"/>
    </row>
    <row r="308" spans="2:2" x14ac:dyDescent="0.25">
      <c r="B308" s="18"/>
    </row>
    <row r="309" spans="2:2" x14ac:dyDescent="0.25">
      <c r="B309" s="18"/>
    </row>
    <row r="310" spans="2:2" x14ac:dyDescent="0.25">
      <c r="B310" s="18"/>
    </row>
    <row r="311" spans="2:2" x14ac:dyDescent="0.25">
      <c r="B311" s="18"/>
    </row>
    <row r="312" spans="2:2" x14ac:dyDescent="0.25">
      <c r="B312" s="18"/>
    </row>
    <row r="313" spans="2:2" x14ac:dyDescent="0.25">
      <c r="B313" s="18"/>
    </row>
    <row r="314" spans="2:2" x14ac:dyDescent="0.25">
      <c r="B314" s="18"/>
    </row>
    <row r="315" spans="2:2" x14ac:dyDescent="0.25">
      <c r="B315" s="18"/>
    </row>
    <row r="316" spans="2:2" x14ac:dyDescent="0.25">
      <c r="B316" s="18"/>
    </row>
    <row r="317" spans="2:2" x14ac:dyDescent="0.25">
      <c r="B317" s="18"/>
    </row>
    <row r="318" spans="2:2" x14ac:dyDescent="0.25">
      <c r="B318" s="18"/>
    </row>
    <row r="319" spans="2:2" x14ac:dyDescent="0.25">
      <c r="B319" s="18"/>
    </row>
    <row r="320" spans="2:2" x14ac:dyDescent="0.25">
      <c r="B320" s="18"/>
    </row>
    <row r="321" spans="2:2" x14ac:dyDescent="0.25">
      <c r="B321" s="18"/>
    </row>
    <row r="322" spans="2:2" x14ac:dyDescent="0.25">
      <c r="B322" s="18"/>
    </row>
    <row r="323" spans="2:2" x14ac:dyDescent="0.25">
      <c r="B323" s="18"/>
    </row>
    <row r="324" spans="2:2" x14ac:dyDescent="0.25">
      <c r="B324" s="18"/>
    </row>
    <row r="325" spans="2:2" x14ac:dyDescent="0.25">
      <c r="B325" s="18"/>
    </row>
    <row r="326" spans="2:2" x14ac:dyDescent="0.25">
      <c r="B326" s="18"/>
    </row>
    <row r="327" spans="2:2" x14ac:dyDescent="0.25">
      <c r="B327" s="18"/>
    </row>
    <row r="328" spans="2:2" x14ac:dyDescent="0.25">
      <c r="B328" s="18"/>
    </row>
    <row r="329" spans="2:2" x14ac:dyDescent="0.25">
      <c r="B329" s="18"/>
    </row>
    <row r="330" spans="2:2" x14ac:dyDescent="0.25">
      <c r="B330" s="18"/>
    </row>
    <row r="331" spans="2:2" x14ac:dyDescent="0.25">
      <c r="B331" s="18"/>
    </row>
    <row r="332" spans="2:2" x14ac:dyDescent="0.25">
      <c r="B332" s="18"/>
    </row>
    <row r="333" spans="2:2" x14ac:dyDescent="0.25">
      <c r="B333" s="18"/>
    </row>
    <row r="334" spans="2:2" x14ac:dyDescent="0.25">
      <c r="B334" s="18"/>
    </row>
    <row r="335" spans="2:2" x14ac:dyDescent="0.25">
      <c r="B335" s="18"/>
    </row>
    <row r="336" spans="2:2" x14ac:dyDescent="0.25">
      <c r="B336" s="18"/>
    </row>
    <row r="337" spans="2:2" x14ac:dyDescent="0.25">
      <c r="B337" s="18"/>
    </row>
    <row r="338" spans="2:2" x14ac:dyDescent="0.25">
      <c r="B338" s="18"/>
    </row>
    <row r="339" spans="2:2" x14ac:dyDescent="0.25">
      <c r="B339" s="18"/>
    </row>
  </sheetData>
  <autoFilter ref="A1:B279" xr:uid="{2E5178D1-C6A1-493C-90BB-ECD39D7CA1BC}">
    <filterColumn colId="0">
      <filters>
        <filter val="TEXACO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2EFC-1D3C-49D2-A301-EA670AEE96F4}">
  <dimension ref="A1:F35"/>
  <sheetViews>
    <sheetView topLeftCell="A11" workbookViewId="0">
      <selection activeCell="C12" sqref="C12:C35"/>
    </sheetView>
  </sheetViews>
  <sheetFormatPr defaultColWidth="8.85546875" defaultRowHeight="15" x14ac:dyDescent="0.25"/>
  <cols>
    <col min="1" max="1" width="12.5703125" bestFit="1" customWidth="1"/>
    <col min="2" max="2" width="14" bestFit="1" customWidth="1"/>
    <col min="3" max="3" width="15.7109375" bestFit="1" customWidth="1"/>
    <col min="4" max="4" width="13.7109375" bestFit="1" customWidth="1"/>
    <col min="5" max="5" width="14.28515625" bestFit="1" customWidth="1"/>
    <col min="6" max="6" width="11.28515625" bestFit="1" customWidth="1"/>
    <col min="7" max="7" width="9.5703125" bestFit="1" customWidth="1"/>
  </cols>
  <sheetData>
    <row r="1" spans="1:5" ht="21" customHeight="1" x14ac:dyDescent="0.25">
      <c r="A1" s="49" t="s">
        <v>2157</v>
      </c>
      <c r="B1" s="18" t="s">
        <v>1725</v>
      </c>
      <c r="C1" s="18" t="s">
        <v>1726</v>
      </c>
      <c r="D1" s="18" t="s">
        <v>1727</v>
      </c>
    </row>
    <row r="2" spans="1:5" x14ac:dyDescent="0.25">
      <c r="A2" s="1" t="s">
        <v>170</v>
      </c>
      <c r="B2" s="14">
        <v>80.119999999999933</v>
      </c>
      <c r="C2" s="14">
        <v>96.904081632652975</v>
      </c>
      <c r="D2" s="14">
        <v>85.481481481481495</v>
      </c>
    </row>
    <row r="3" spans="1:5" x14ac:dyDescent="0.25">
      <c r="A3" s="1" t="s">
        <v>22</v>
      </c>
      <c r="B3" s="14">
        <v>78.852000000000018</v>
      </c>
      <c r="C3" s="14">
        <v>94.55470085470094</v>
      </c>
      <c r="D3" s="14">
        <v>80.713888888888789</v>
      </c>
    </row>
    <row r="4" spans="1:5" x14ac:dyDescent="0.25">
      <c r="A4" s="1" t="s">
        <v>23</v>
      </c>
      <c r="B4" s="14">
        <v>78.554166666666546</v>
      </c>
      <c r="C4" s="14">
        <v>94.148275862068843</v>
      </c>
      <c r="D4" s="14">
        <v>78.851515151515059</v>
      </c>
    </row>
    <row r="5" spans="1:5" x14ac:dyDescent="0.25">
      <c r="A5" s="1" t="s">
        <v>2046</v>
      </c>
      <c r="B5" s="14">
        <v>81.068421052631663</v>
      </c>
      <c r="C5" s="14">
        <v>96.827819548872355</v>
      </c>
      <c r="D5" s="14">
        <v>85.434374999999903</v>
      </c>
    </row>
    <row r="6" spans="1:5" x14ac:dyDescent="0.25">
      <c r="A6" s="1" t="s">
        <v>30</v>
      </c>
      <c r="B6" s="14">
        <v>81.586956521739111</v>
      </c>
      <c r="C6" s="14">
        <v>98.296330275229437</v>
      </c>
      <c r="D6" s="14">
        <v>88.255555555555461</v>
      </c>
    </row>
    <row r="7" spans="1:5" x14ac:dyDescent="0.25">
      <c r="A7" s="1" t="s">
        <v>169</v>
      </c>
      <c r="B7" s="14">
        <v>79.03333333333326</v>
      </c>
      <c r="C7" s="14">
        <v>95.595833333333246</v>
      </c>
      <c r="D7" s="14">
        <v>81.075000000000031</v>
      </c>
    </row>
    <row r="8" spans="1:5" x14ac:dyDescent="0.25">
      <c r="A8" s="1" t="s">
        <v>1739</v>
      </c>
      <c r="B8" s="14">
        <v>81.237974683544479</v>
      </c>
      <c r="C8" s="14">
        <v>97.552564102564375</v>
      </c>
      <c r="D8" s="14">
        <v>85.688235294117533</v>
      </c>
    </row>
    <row r="9" spans="1:5" x14ac:dyDescent="0.25">
      <c r="A9" s="1" t="s">
        <v>36</v>
      </c>
      <c r="B9" s="14">
        <v>81.454966887417385</v>
      </c>
      <c r="C9" s="14">
        <v>97.406666666666922</v>
      </c>
      <c r="D9" s="14">
        <v>85.598876404494263</v>
      </c>
    </row>
    <row r="10" spans="1:5" x14ac:dyDescent="0.25">
      <c r="A10" s="1" t="s">
        <v>2158</v>
      </c>
      <c r="B10" s="14">
        <v>80.476255707761254</v>
      </c>
      <c r="C10" s="14">
        <v>96.598704358066797</v>
      </c>
      <c r="D10" s="14">
        <v>84.079795918367168</v>
      </c>
    </row>
    <row r="11" spans="1:5" ht="15.75" thickBot="1" x14ac:dyDescent="0.3">
      <c r="A11" s="1"/>
      <c r="B11" s="14"/>
      <c r="C11" s="14"/>
      <c r="D11" s="14"/>
    </row>
    <row r="12" spans="1:5" ht="14.45" customHeight="1" x14ac:dyDescent="0.25">
      <c r="A12" s="50" t="s">
        <v>170</v>
      </c>
      <c r="B12" s="217" t="s">
        <v>1513</v>
      </c>
      <c r="C12" s="21">
        <f>GETPIVOTDATA("Average of REG",$A$1,"BRAND","ECOMAXX")/100</f>
        <v>0.80119999999999936</v>
      </c>
      <c r="D12" s="28">
        <v>0.80896078431372476</v>
      </c>
      <c r="E12" s="14">
        <f>(C12-D12)*100</f>
        <v>-0.77607843137253996</v>
      </c>
    </row>
    <row r="13" spans="1:5" x14ac:dyDescent="0.25">
      <c r="A13" s="51" t="s">
        <v>22</v>
      </c>
      <c r="B13" s="218"/>
      <c r="C13" s="22">
        <f>GETPIVOTDATA("Average of REG",$A$1,"BRAND","GULF")/100</f>
        <v>0.78852000000000022</v>
      </c>
      <c r="D13" s="28">
        <v>0.80207812500000042</v>
      </c>
      <c r="E13" s="14">
        <f t="shared" ref="E13:E35" si="0">(C13-D13)*100</f>
        <v>-1.3558125000000198</v>
      </c>
    </row>
    <row r="14" spans="1:5" x14ac:dyDescent="0.25">
      <c r="A14" s="51" t="s">
        <v>23</v>
      </c>
      <c r="B14" s="218"/>
      <c r="C14" s="22">
        <f>GETPIVOTDATA("Average of REG",$A$1,"BRAND","IND")/100</f>
        <v>0.78554166666666547</v>
      </c>
      <c r="D14" s="28">
        <v>0.79272916666666549</v>
      </c>
      <c r="E14" s="14">
        <f t="shared" si="0"/>
        <v>-0.71875000000000133</v>
      </c>
    </row>
    <row r="15" spans="1:5" x14ac:dyDescent="0.25">
      <c r="A15" s="51" t="s">
        <v>2046</v>
      </c>
      <c r="B15" s="218"/>
      <c r="C15" s="22">
        <f>GETPIVOTDATA("Average of REG",$A$1,"BRAND","MOBIL")/100</f>
        <v>0.81068421052631667</v>
      </c>
      <c r="D15" s="28">
        <v>0.82620863309352632</v>
      </c>
      <c r="E15" s="14">
        <f t="shared" si="0"/>
        <v>-1.552442256720965</v>
      </c>
    </row>
    <row r="16" spans="1:5" x14ac:dyDescent="0.25">
      <c r="A16" s="51" t="s">
        <v>30</v>
      </c>
      <c r="B16" s="218"/>
      <c r="C16" s="22">
        <f>GETPIVOTDATA("Average of REG",$A$1,"BRAND","PUMA")/100</f>
        <v>0.81586956521739107</v>
      </c>
      <c r="D16" s="28">
        <v>0.82795652173913037</v>
      </c>
      <c r="E16" s="14">
        <f t="shared" si="0"/>
        <v>-1.20869565217393</v>
      </c>
    </row>
    <row r="17" spans="1:6" x14ac:dyDescent="0.25">
      <c r="A17" s="51" t="s">
        <v>169</v>
      </c>
      <c r="B17" s="218"/>
      <c r="C17" s="22">
        <f>GETPIVOTDATA("Average of REG",$A$1,"BRAND","SHELL")/100</f>
        <v>0.79033333333333255</v>
      </c>
      <c r="D17" s="28">
        <v>0.80233333333333279</v>
      </c>
      <c r="E17" s="14">
        <f t="shared" si="0"/>
        <v>-1.2000000000000233</v>
      </c>
    </row>
    <row r="18" spans="1:6" x14ac:dyDescent="0.25">
      <c r="A18" s="51" t="s">
        <v>36</v>
      </c>
      <c r="B18" s="218"/>
      <c r="C18" s="22">
        <f>GETPIVOTDATA("Average of REG",$A$1,"BRAND","TOTAL")/100</f>
        <v>0.81454966887417379</v>
      </c>
      <c r="D18" s="28">
        <v>0.82847651006711576</v>
      </c>
      <c r="E18" s="14">
        <f t="shared" si="0"/>
        <v>-1.3926841192941963</v>
      </c>
    </row>
    <row r="19" spans="1:6" ht="15.75" thickBot="1" x14ac:dyDescent="0.3">
      <c r="A19" s="52" t="s">
        <v>1739</v>
      </c>
      <c r="B19" s="219"/>
      <c r="C19" s="23">
        <f>GETPIVOTDATA("Average of REG",$A$1,"BRAND","TEXACO")/100</f>
        <v>0.81237974683544478</v>
      </c>
      <c r="D19" s="28">
        <v>0.82087500000000191</v>
      </c>
      <c r="E19" s="14">
        <f t="shared" si="0"/>
        <v>-0.84952531645571261</v>
      </c>
      <c r="F19" s="14">
        <f>AVERAGE(E12:E19)</f>
        <v>-1.1317485345021736</v>
      </c>
    </row>
    <row r="20" spans="1:6" ht="14.45" customHeight="1" x14ac:dyDescent="0.25">
      <c r="A20" s="50" t="s">
        <v>170</v>
      </c>
      <c r="B20" s="220" t="s">
        <v>46</v>
      </c>
      <c r="C20" s="21">
        <f>GETPIVOTDATA("Average of PREM",$A$1,"BRAND","ECOMAXX")/100</f>
        <v>0.96904081632652972</v>
      </c>
      <c r="D20" s="28">
        <v>0.97679999999999911</v>
      </c>
      <c r="E20" s="14">
        <f t="shared" si="0"/>
        <v>-0.77591836734693942</v>
      </c>
    </row>
    <row r="21" spans="1:6" x14ac:dyDescent="0.25">
      <c r="A21" s="51" t="s">
        <v>22</v>
      </c>
      <c r="B21" s="221"/>
      <c r="C21" s="22">
        <f>GETPIVOTDATA("Average of PREM",$A$1,"BRAND","GULF")/100</f>
        <v>0.94554700854700935</v>
      </c>
      <c r="D21" s="28">
        <v>0.95493103448275962</v>
      </c>
      <c r="E21" s="14">
        <f t="shared" si="0"/>
        <v>-0.93840259357502731</v>
      </c>
    </row>
    <row r="22" spans="1:6" x14ac:dyDescent="0.25">
      <c r="A22" s="51" t="s">
        <v>23</v>
      </c>
      <c r="B22" s="221"/>
      <c r="C22" s="22">
        <f>GETPIVOTDATA("Average of PREM",$A$1,"BRAND","IND")/100</f>
        <v>0.94148275862068842</v>
      </c>
      <c r="D22" s="28">
        <v>0.95182758620689523</v>
      </c>
      <c r="E22" s="14">
        <f t="shared" si="0"/>
        <v>-1.0344827586206806</v>
      </c>
    </row>
    <row r="23" spans="1:6" x14ac:dyDescent="0.25">
      <c r="A23" s="51" t="s">
        <v>2046</v>
      </c>
      <c r="B23" s="221"/>
      <c r="C23" s="22">
        <f>GETPIVOTDATA("Average of PREM",$A$1,"BRAND","MOBIL")/100</f>
        <v>0.96827819548872351</v>
      </c>
      <c r="D23" s="28">
        <v>0.98160431654676472</v>
      </c>
      <c r="E23" s="14">
        <f t="shared" si="0"/>
        <v>-1.3326121058041207</v>
      </c>
    </row>
    <row r="24" spans="1:6" x14ac:dyDescent="0.25">
      <c r="A24" s="51" t="s">
        <v>30</v>
      </c>
      <c r="B24" s="221"/>
      <c r="C24" s="22">
        <f>GETPIVOTDATA("Average of PREM",$A$1,"BRAND","PUMA")/100</f>
        <v>0.98296330275229438</v>
      </c>
      <c r="D24" s="28">
        <v>0.99263636363636454</v>
      </c>
      <c r="E24" s="14">
        <f t="shared" si="0"/>
        <v>-0.96730608840701615</v>
      </c>
    </row>
    <row r="25" spans="1:6" x14ac:dyDescent="0.25">
      <c r="A25" s="51" t="s">
        <v>169</v>
      </c>
      <c r="B25" s="221"/>
      <c r="C25" s="22">
        <f>GETPIVOTDATA("Average of PREM",$A$1,"BRAND","SHELL")/100</f>
        <v>0.95595833333333247</v>
      </c>
      <c r="D25" s="28">
        <v>0.96699999999999919</v>
      </c>
      <c r="E25" s="14">
        <f t="shared" si="0"/>
        <v>-1.1041666666666727</v>
      </c>
    </row>
    <row r="26" spans="1:6" x14ac:dyDescent="0.25">
      <c r="A26" s="51" t="s">
        <v>36</v>
      </c>
      <c r="B26" s="221"/>
      <c r="C26" s="22">
        <f>GETPIVOTDATA("Average of PREM",$A$1,"BRAND","TOTAL")/100</f>
        <v>0.97406666666666919</v>
      </c>
      <c r="D26" s="28">
        <v>0.98640000000000261</v>
      </c>
      <c r="E26" s="14">
        <f t="shared" si="0"/>
        <v>-1.2333333333333418</v>
      </c>
    </row>
    <row r="27" spans="1:6" ht="15.75" thickBot="1" x14ac:dyDescent="0.3">
      <c r="A27" s="52" t="s">
        <v>1739</v>
      </c>
      <c r="B27" s="222"/>
      <c r="C27" s="23">
        <f>GETPIVOTDATA("Average of PREM",$A$1,"BRAND","TEXACO")/100</f>
        <v>0.97552564102564376</v>
      </c>
      <c r="D27" s="28">
        <v>0.9856708860759521</v>
      </c>
      <c r="E27" s="14">
        <f t="shared" si="0"/>
        <v>-1.0145245050308338</v>
      </c>
      <c r="F27" s="14">
        <f>AVERAGE(E20:E27)</f>
        <v>-1.050093302348079</v>
      </c>
    </row>
    <row r="28" spans="1:6" ht="14.45" customHeight="1" x14ac:dyDescent="0.25">
      <c r="A28" s="50" t="s">
        <v>170</v>
      </c>
      <c r="B28" s="220" t="s">
        <v>47</v>
      </c>
      <c r="C28" s="21">
        <f>GETPIVOTDATA("Average of DSL",$A$1,"BRAND","ECOMAXX")/100</f>
        <v>0.85481481481481492</v>
      </c>
      <c r="D28" s="28">
        <v>0.86703448275862072</v>
      </c>
      <c r="E28" s="14">
        <f t="shared" si="0"/>
        <v>-1.2219667943805801</v>
      </c>
    </row>
    <row r="29" spans="1:6" x14ac:dyDescent="0.25">
      <c r="A29" s="51" t="s">
        <v>22</v>
      </c>
      <c r="B29" s="221"/>
      <c r="C29" s="22">
        <f>GETPIVOTDATA("Average of DSL",$A$1,"BRAND","GULF")/100</f>
        <v>0.80713888888888785</v>
      </c>
      <c r="D29" s="28">
        <v>0.82727027027026923</v>
      </c>
      <c r="E29" s="14">
        <f t="shared" si="0"/>
        <v>-2.0131381381381375</v>
      </c>
    </row>
    <row r="30" spans="1:6" x14ac:dyDescent="0.25">
      <c r="A30" s="51" t="s">
        <v>23</v>
      </c>
      <c r="B30" s="221"/>
      <c r="C30" s="22">
        <f>GETPIVOTDATA("Average of DSL",$A$1,"BRAND","IND")/100</f>
        <v>0.78851515151515061</v>
      </c>
      <c r="D30" s="28">
        <v>0.80472727272727174</v>
      </c>
      <c r="E30" s="14">
        <f t="shared" si="0"/>
        <v>-1.6212121212121122</v>
      </c>
    </row>
    <row r="31" spans="1:6" x14ac:dyDescent="0.25">
      <c r="A31" s="51" t="s">
        <v>2046</v>
      </c>
      <c r="B31" s="221"/>
      <c r="C31" s="22">
        <f>GETPIVOTDATA("Average of DSL",$A$1,"BRAND","MOBIL")/100</f>
        <v>0.85434374999999907</v>
      </c>
      <c r="D31" s="28">
        <v>0.8634615384615375</v>
      </c>
      <c r="E31" s="14">
        <f t="shared" si="0"/>
        <v>-0.91177884615384341</v>
      </c>
    </row>
    <row r="32" spans="1:6" x14ac:dyDescent="0.25">
      <c r="A32" s="51" t="s">
        <v>30</v>
      </c>
      <c r="B32" s="221"/>
      <c r="C32" s="22">
        <f>GETPIVOTDATA("Average of DSL",$A$1,"BRAND","PUMA")/100</f>
        <v>0.88255555555555465</v>
      </c>
      <c r="D32" s="28">
        <v>0.8954482758620681</v>
      </c>
      <c r="E32" s="14">
        <f t="shared" si="0"/>
        <v>-1.289272030651345</v>
      </c>
    </row>
    <row r="33" spans="1:6" x14ac:dyDescent="0.25">
      <c r="A33" s="51" t="s">
        <v>169</v>
      </c>
      <c r="B33" s="221"/>
      <c r="C33" s="22">
        <f>GETPIVOTDATA("Average of DSL",$A$1,"BRAND","SHELL")/100</f>
        <v>0.8107500000000003</v>
      </c>
      <c r="D33" s="28">
        <v>0.81265217391304378</v>
      </c>
      <c r="E33" s="14">
        <f t="shared" si="0"/>
        <v>-0.19021739130434812</v>
      </c>
    </row>
    <row r="34" spans="1:6" x14ac:dyDescent="0.25">
      <c r="A34" s="51" t="s">
        <v>36</v>
      </c>
      <c r="B34" s="221"/>
      <c r="C34" s="22">
        <f>GETPIVOTDATA("Average of DSL",$A$1,"BRAND","TOTAL")/100</f>
        <v>0.85598876404494262</v>
      </c>
      <c r="D34" s="28">
        <v>0.8668913043478248</v>
      </c>
      <c r="E34" s="14">
        <f t="shared" si="0"/>
        <v>-1.090254030288218</v>
      </c>
    </row>
    <row r="35" spans="1:6" ht="15.75" thickBot="1" x14ac:dyDescent="0.3">
      <c r="A35" s="52" t="s">
        <v>1739</v>
      </c>
      <c r="B35" s="222"/>
      <c r="C35" s="23">
        <f>GETPIVOTDATA("Average of DSL",$A$1,"BRAND","TEXACO")/100</f>
        <v>0.85688235294117532</v>
      </c>
      <c r="D35" s="28">
        <v>0.86958823529411644</v>
      </c>
      <c r="E35" s="14">
        <f t="shared" si="0"/>
        <v>-1.2705882352941122</v>
      </c>
      <c r="F35" s="14">
        <f>AVERAGE(E28:E35)</f>
        <v>-1.201053448427837</v>
      </c>
    </row>
  </sheetData>
  <mergeCells count="3">
    <mergeCell ref="B12:B19"/>
    <mergeCell ref="B20:B27"/>
    <mergeCell ref="B28:B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5721-2A5D-4C2E-81CB-64F84DFD7C6B}">
  <dimension ref="A1:E9"/>
  <sheetViews>
    <sheetView workbookViewId="0">
      <selection activeCell="E10" sqref="E10"/>
    </sheetView>
  </sheetViews>
  <sheetFormatPr defaultColWidth="9.140625" defaultRowHeight="15" x14ac:dyDescent="0.25"/>
  <cols>
    <col min="1" max="1" width="5.5703125" bestFit="1" customWidth="1"/>
    <col min="2" max="2" width="39" customWidth="1"/>
    <col min="3" max="3" width="23.28515625" customWidth="1"/>
  </cols>
  <sheetData>
    <row r="1" spans="1:5" x14ac:dyDescent="0.25">
      <c r="A1" s="30" t="s">
        <v>1795</v>
      </c>
      <c r="B1" s="30" t="s">
        <v>1796</v>
      </c>
      <c r="C1" s="30" t="s">
        <v>1797</v>
      </c>
      <c r="D1" s="30" t="s">
        <v>1798</v>
      </c>
      <c r="E1" s="30" t="s">
        <v>1799</v>
      </c>
    </row>
    <row r="2" spans="1:5" x14ac:dyDescent="0.25">
      <c r="A2" s="31">
        <v>157</v>
      </c>
      <c r="B2" s="31" t="s">
        <v>1800</v>
      </c>
      <c r="C2" s="31" t="s">
        <v>124</v>
      </c>
      <c r="D2" t="s">
        <v>1801</v>
      </c>
    </row>
    <row r="3" spans="1:5" x14ac:dyDescent="0.25">
      <c r="A3" s="31">
        <v>302</v>
      </c>
      <c r="B3" s="31" t="s">
        <v>1802</v>
      </c>
      <c r="C3" s="31" t="s">
        <v>102</v>
      </c>
      <c r="D3" t="s">
        <v>1801</v>
      </c>
    </row>
    <row r="4" spans="1:5" x14ac:dyDescent="0.25">
      <c r="A4" s="31">
        <v>343</v>
      </c>
      <c r="B4" s="31" t="s">
        <v>1195</v>
      </c>
      <c r="C4" s="31" t="s">
        <v>125</v>
      </c>
      <c r="D4" t="s">
        <v>1803</v>
      </c>
    </row>
    <row r="5" spans="1:5" x14ac:dyDescent="0.25">
      <c r="A5" s="31">
        <v>489</v>
      </c>
      <c r="B5" s="31" t="s">
        <v>1804</v>
      </c>
      <c r="C5" s="31" t="s">
        <v>100</v>
      </c>
      <c r="D5" t="s">
        <v>1803</v>
      </c>
    </row>
    <row r="6" spans="1:5" x14ac:dyDescent="0.25">
      <c r="A6" s="31">
        <v>550</v>
      </c>
      <c r="B6" s="31" t="s">
        <v>1805</v>
      </c>
      <c r="C6" s="31" t="s">
        <v>147</v>
      </c>
      <c r="D6" t="s">
        <v>1803</v>
      </c>
    </row>
    <row r="7" spans="1:5" x14ac:dyDescent="0.25">
      <c r="A7" s="31">
        <v>695</v>
      </c>
      <c r="B7" s="31" t="s">
        <v>1806</v>
      </c>
      <c r="C7" s="31" t="s">
        <v>146</v>
      </c>
    </row>
    <row r="8" spans="1:5" x14ac:dyDescent="0.25">
      <c r="A8" s="31">
        <v>911</v>
      </c>
      <c r="B8" s="31" t="s">
        <v>1807</v>
      </c>
      <c r="C8" s="31" t="s">
        <v>147</v>
      </c>
    </row>
    <row r="9" spans="1:5" x14ac:dyDescent="0.25">
      <c r="A9" s="31">
        <v>977</v>
      </c>
      <c r="B9" s="31" t="s">
        <v>1808</v>
      </c>
      <c r="C9" s="3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24"/>
  <sheetViews>
    <sheetView showGridLines="0" workbookViewId="0">
      <selection activeCell="D26" sqref="D26"/>
    </sheetView>
  </sheetViews>
  <sheetFormatPr defaultColWidth="8.85546875" defaultRowHeight="15" x14ac:dyDescent="0.25"/>
  <cols>
    <col min="1" max="1" width="4.42578125" style="4" customWidth="1"/>
    <col min="2" max="2" width="22.42578125" customWidth="1"/>
    <col min="3" max="3" width="50.42578125" customWidth="1"/>
    <col min="4" max="4" width="10.42578125" customWidth="1"/>
  </cols>
  <sheetData>
    <row r="2" spans="1:8" x14ac:dyDescent="0.25">
      <c r="C2" s="223"/>
      <c r="D2" s="223"/>
    </row>
    <row r="3" spans="1:8" ht="21" x14ac:dyDescent="0.35">
      <c r="A3" s="224" t="s">
        <v>61</v>
      </c>
      <c r="B3" s="224"/>
      <c r="C3" s="224"/>
      <c r="D3" s="4"/>
    </row>
    <row r="4" spans="1:8" ht="10.5" customHeight="1" x14ac:dyDescent="0.25">
      <c r="B4" s="4"/>
      <c r="C4" s="4"/>
      <c r="D4" s="4"/>
    </row>
    <row r="5" spans="1:8" x14ac:dyDescent="0.25">
      <c r="A5" s="11" t="s">
        <v>73</v>
      </c>
      <c r="B5" t="s">
        <v>62</v>
      </c>
      <c r="C5" s="9" t="s">
        <v>67</v>
      </c>
      <c r="D5" s="9"/>
      <c r="H5" s="10" t="s">
        <v>73</v>
      </c>
    </row>
    <row r="6" spans="1:8" ht="14.25" customHeight="1" x14ac:dyDescent="0.25"/>
    <row r="7" spans="1:8" x14ac:dyDescent="0.25">
      <c r="A7" s="11" t="s">
        <v>73</v>
      </c>
      <c r="B7" t="s">
        <v>63</v>
      </c>
      <c r="C7" s="9" t="s">
        <v>68</v>
      </c>
      <c r="D7" s="9"/>
    </row>
    <row r="9" spans="1:8" ht="18.75" x14ac:dyDescent="0.3">
      <c r="A9" s="11" t="s">
        <v>73</v>
      </c>
      <c r="B9" t="s">
        <v>69</v>
      </c>
      <c r="C9" s="11" t="s">
        <v>64</v>
      </c>
    </row>
    <row r="11" spans="1:8" x14ac:dyDescent="0.25">
      <c r="A11" s="11" t="s">
        <v>73</v>
      </c>
      <c r="B11" t="s">
        <v>70</v>
      </c>
      <c r="C11" s="11" t="s">
        <v>71</v>
      </c>
    </row>
    <row r="13" spans="1:8" x14ac:dyDescent="0.25">
      <c r="A13" s="11" t="s">
        <v>73</v>
      </c>
      <c r="B13" t="s">
        <v>65</v>
      </c>
      <c r="C13" s="4" t="s">
        <v>66</v>
      </c>
    </row>
    <row r="15" spans="1:8" ht="21" x14ac:dyDescent="0.35">
      <c r="A15" s="224" t="s">
        <v>72</v>
      </c>
      <c r="B15" s="224"/>
      <c r="C15" s="224"/>
    </row>
    <row r="16" spans="1:8" ht="9.75" customHeight="1" x14ac:dyDescent="0.25"/>
    <row r="17" spans="1:2" x14ac:dyDescent="0.25">
      <c r="A17" s="11" t="s">
        <v>73</v>
      </c>
      <c r="B17" t="s">
        <v>74</v>
      </c>
    </row>
    <row r="18" spans="1:2" x14ac:dyDescent="0.25">
      <c r="B18" t="s">
        <v>75</v>
      </c>
    </row>
    <row r="20" spans="1:2" x14ac:dyDescent="0.25">
      <c r="A20" s="11" t="s">
        <v>73</v>
      </c>
      <c r="B20" t="s">
        <v>76</v>
      </c>
    </row>
    <row r="21" spans="1:2" x14ac:dyDescent="0.25">
      <c r="B21" s="12" t="s">
        <v>77</v>
      </c>
    </row>
    <row r="22" spans="1:2" x14ac:dyDescent="0.25">
      <c r="B22" s="12" t="s">
        <v>78</v>
      </c>
    </row>
    <row r="24" spans="1:2" x14ac:dyDescent="0.25">
      <c r="A24" s="11" t="s">
        <v>73</v>
      </c>
      <c r="B24" t="s">
        <v>79</v>
      </c>
    </row>
  </sheetData>
  <mergeCells count="3">
    <mergeCell ref="C2:D2"/>
    <mergeCell ref="A3:C3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d496ab6f-82d7-47fa-ba56-55fc2c510ab4" origin="userSelected"/>
</file>

<file path=customXml/itemProps1.xml><?xml version="1.0" encoding="utf-8"?>
<ds:datastoreItem xmlns:ds="http://schemas.openxmlformats.org/officeDocument/2006/customXml" ds:itemID="{8822B7E7-1BEA-4731-8AAE-D3E8E2C31F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Sheet3</vt:lpstr>
      <vt:lpstr>PUERTO RICO ENERGY</vt:lpstr>
      <vt:lpstr>SS List</vt:lpstr>
      <vt:lpstr>Pivot_Table_R</vt:lpstr>
      <vt:lpstr>Sheet2</vt:lpstr>
      <vt:lpstr>Sheet1</vt:lpstr>
      <vt:lpstr>'PUERTO RICO ENERGY'!Print_Area</vt:lpstr>
      <vt:lpstr>'SS List'!Print_Area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</dc:creator>
  <cp:lastModifiedBy>Luis Saez</cp:lastModifiedBy>
  <cp:lastPrinted>2024-01-15T22:48:18Z</cp:lastPrinted>
  <dcterms:created xsi:type="dcterms:W3CDTF">2014-09-18T19:50:39Z</dcterms:created>
  <dcterms:modified xsi:type="dcterms:W3CDTF">2024-11-06T12:21:56Z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65acd6a1-1454-48f2-a890-f0a61fd28d0c</vt:lpwstr>
  </property>
  <property fmtid="{D5CDD505-2E9C-101B-9397-08002B2CF9AE}" pid="3" name="bjDocumentSecurityLabel">
    <vt:lpwstr>No Marking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bjSaver">
    <vt:lpwstr>O7nc3WgJDP2ESwlzDG5HB3zh4TPm0SJr</vt:lpwstr>
  </property>
  <property fmtid="{D5CDD505-2E9C-101B-9397-08002B2CF9AE}" pid="7" name="bjClsUserRVM">
    <vt:lpwstr>[]</vt:lpwstr>
  </property>
</Properties>
</file>